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0" windowWidth="11430" windowHeight="12720" tabRatio="745" firstSheet="3" activeTab="10"/>
  </bookViews>
  <sheets>
    <sheet name="표지" sheetId="1" r:id="rId1"/>
    <sheet name="세입세출총괄표 (세로)" sheetId="2" r:id="rId2"/>
    <sheet name="활동지원 1차 추경 증감" sheetId="3" r:id="rId3"/>
    <sheet name="세입 활동지원" sheetId="4" r:id="rId4"/>
    <sheet name="세출 활동지원" sheetId="5" r:id="rId5"/>
    <sheet name="세입 활동지원(복지부)" sheetId="6" r:id="rId6"/>
    <sheet name="세출 활동지원(복지부)" sheetId="7" r:id="rId7"/>
    <sheet name="세입 활동지원 (도추가)" sheetId="8" r:id="rId8"/>
    <sheet name="세출 활동지원 (도추가)" sheetId="9" r:id="rId9"/>
    <sheet name="세입 활동지원 (시추가)" sheetId="10" r:id="rId10"/>
    <sheet name="세출 활동지원 (시추가)" sheetId="11" r:id="rId11"/>
  </sheets>
  <definedNames>
    <definedName name="_xlnm.Print_Titles" localSheetId="3">'세입 활동지원'!$1:$3</definedName>
    <definedName name="_xlnm.Print_Titles" localSheetId="7">'세입 활동지원 (도추가)'!$1:$3</definedName>
    <definedName name="_xlnm.Print_Titles" localSheetId="9">'세입 활동지원 (시추가)'!$1:$3</definedName>
    <definedName name="_xlnm.Print_Titles" localSheetId="5">'세입 활동지원(복지부)'!$1:$3</definedName>
    <definedName name="_xlnm.Print_Titles" localSheetId="1">'세입세출총괄표 (세로)'!$2:$4</definedName>
    <definedName name="_xlnm.Print_Titles" localSheetId="4">'세출 활동지원'!$1:$3</definedName>
    <definedName name="_xlnm.Print_Titles" localSheetId="8">'세출 활동지원 (도추가)'!$1:$3</definedName>
    <definedName name="_xlnm.Print_Titles" localSheetId="10">'세출 활동지원 (시추가)'!$1:$3</definedName>
    <definedName name="_xlnm.Print_Titles" localSheetId="6">'세출 활동지원(복지부)'!$1:$3</definedName>
    <definedName name="_xlnm.Print_Titles" localSheetId="2">'활동지원 1차 추경 증감'!$2:$5</definedName>
  </definedNames>
  <calcPr fullCalcOnLoad="1"/>
</workbook>
</file>

<file path=xl/sharedStrings.xml><?xml version="1.0" encoding="utf-8"?>
<sst xmlns="http://schemas.openxmlformats.org/spreadsheetml/2006/main" count="617" uniqueCount="240">
  <si>
    <t>구분</t>
  </si>
  <si>
    <t>세입</t>
  </si>
  <si>
    <t>세출</t>
  </si>
  <si>
    <t>사무비</t>
  </si>
  <si>
    <t>사업비</t>
  </si>
  <si>
    <t>소계</t>
  </si>
  <si>
    <t>인건비</t>
  </si>
  <si>
    <t>기관운영비</t>
  </si>
  <si>
    <t>잡지출</t>
  </si>
  <si>
    <t>과                 목</t>
  </si>
  <si>
    <t>관</t>
  </si>
  <si>
    <t>항</t>
  </si>
  <si>
    <t>목</t>
  </si>
  <si>
    <t>운영비</t>
  </si>
  <si>
    <t>제세공과금</t>
  </si>
  <si>
    <t>시설비</t>
  </si>
  <si>
    <t>(단위 : 천원)</t>
  </si>
  <si>
    <t>재  산
조성비</t>
  </si>
  <si>
    <t>업  무
추진비</t>
  </si>
  <si>
    <t>기타운영비</t>
  </si>
  <si>
    <t>일용잡금</t>
  </si>
  <si>
    <t>계</t>
  </si>
  <si>
    <t>총    계</t>
  </si>
  <si>
    <t>소계</t>
  </si>
  <si>
    <t>소계</t>
  </si>
  <si>
    <t>계</t>
  </si>
  <si>
    <t>상여금</t>
  </si>
  <si>
    <t>급   여</t>
  </si>
  <si>
    <t>제수당</t>
  </si>
  <si>
    <t>퇴직금및
퇴직적립금</t>
  </si>
  <si>
    <t>기타후생
경    비</t>
  </si>
  <si>
    <t>직책보조비</t>
  </si>
  <si>
    <t>회의비</t>
  </si>
  <si>
    <t>여비</t>
  </si>
  <si>
    <t>수용비 
및 수수료</t>
  </si>
  <si>
    <t>공공요금</t>
  </si>
  <si>
    <t>차량비</t>
  </si>
  <si>
    <t>시설비</t>
  </si>
  <si>
    <t>자산취득비</t>
  </si>
  <si>
    <t>시설장비
유 지 비</t>
  </si>
  <si>
    <t>교육 연수</t>
  </si>
  <si>
    <t>교동비</t>
  </si>
  <si>
    <t>민간보험</t>
  </si>
  <si>
    <t>장비구입</t>
  </si>
  <si>
    <t>보수교육</t>
  </si>
  <si>
    <t>홍보비</t>
  </si>
  <si>
    <t>전입금</t>
  </si>
  <si>
    <t>전년도지출</t>
  </si>
  <si>
    <t>과년도
지출</t>
  </si>
  <si>
    <t>상환금</t>
  </si>
  <si>
    <t>계</t>
  </si>
  <si>
    <t>원금상환금</t>
  </si>
  <si>
    <t>이자지불금</t>
  </si>
  <si>
    <t>잡지출</t>
  </si>
  <si>
    <t>전년도
지출</t>
  </si>
  <si>
    <t>부채
상환금</t>
  </si>
  <si>
    <t>기타잡지출</t>
  </si>
  <si>
    <t>예비비</t>
  </si>
  <si>
    <t>예비비 및
기타</t>
  </si>
  <si>
    <t>반환금</t>
  </si>
  <si>
    <t>기타지출</t>
  </si>
  <si>
    <t>사회보험
부담비용</t>
  </si>
  <si>
    <t>사회보험
부담비용</t>
  </si>
  <si>
    <t>퇴직금및
퇴직적립금</t>
  </si>
  <si>
    <t>교육 및
 간담회</t>
  </si>
  <si>
    <t>경남추가
사업비</t>
  </si>
  <si>
    <t>급여</t>
  </si>
  <si>
    <t>제수당</t>
  </si>
  <si>
    <t>사업비</t>
  </si>
  <si>
    <t>이월금</t>
  </si>
  <si>
    <t>사업수입</t>
  </si>
  <si>
    <t>과년도수입</t>
  </si>
  <si>
    <t>바우처사업</t>
  </si>
  <si>
    <t>교통비지원금</t>
  </si>
  <si>
    <t>과년도
수입</t>
  </si>
  <si>
    <t>차입금</t>
  </si>
  <si>
    <t>금융기관차입금</t>
  </si>
  <si>
    <t>기타차입금</t>
  </si>
  <si>
    <t>전입금</t>
  </si>
  <si>
    <t>법인전입금
(후원금)</t>
  </si>
  <si>
    <t>잡수입</t>
  </si>
  <si>
    <t>불용품매각대</t>
  </si>
  <si>
    <t>기타예금이자수입</t>
  </si>
  <si>
    <t>기타잡수입</t>
  </si>
  <si>
    <t>전년도이월금</t>
  </si>
  <si>
    <t>전년도이월금
(후원금)</t>
  </si>
  <si>
    <t>기타예금이자</t>
  </si>
  <si>
    <t>계</t>
  </si>
  <si>
    <t>연료비</t>
  </si>
  <si>
    <t>푸른양산장애인자립생활센터</t>
  </si>
  <si>
    <t>이월금</t>
  </si>
  <si>
    <t>차입금</t>
  </si>
  <si>
    <t>잡수입</t>
  </si>
  <si>
    <t>활동지원</t>
  </si>
  <si>
    <t>바우처사업</t>
  </si>
  <si>
    <t>과년도수입</t>
  </si>
  <si>
    <t>전입금</t>
  </si>
  <si>
    <t>(단위 : 원)</t>
  </si>
  <si>
    <t>세입 합계</t>
  </si>
  <si>
    <t>세출 합계</t>
  </si>
  <si>
    <t>활동지원
사업비</t>
  </si>
  <si>
    <t>활동지원 사업비</t>
  </si>
  <si>
    <t>2020년
1차 추경예산액(A)</t>
  </si>
  <si>
    <t>2020년
본 예산액(B)</t>
  </si>
  <si>
    <t>활동지원</t>
  </si>
  <si>
    <t>비고</t>
  </si>
  <si>
    <t>(단위 : 천원)</t>
  </si>
  <si>
    <t>과                 목</t>
  </si>
  <si>
    <t>2020년
본 예산안(A)</t>
  </si>
  <si>
    <t>2020년 1차 
추경예산안(B)</t>
  </si>
  <si>
    <t>증감
(B-A)</t>
  </si>
  <si>
    <t>비고</t>
  </si>
  <si>
    <t>관</t>
  </si>
  <si>
    <t>항</t>
  </si>
  <si>
    <t>목</t>
  </si>
  <si>
    <t>복지부</t>
  </si>
  <si>
    <t>총    계</t>
  </si>
  <si>
    <t>이월금</t>
  </si>
  <si>
    <t>소계</t>
  </si>
  <si>
    <t>전년도이월금</t>
  </si>
  <si>
    <t>전년도이월금
(후원금)</t>
  </si>
  <si>
    <t>기타예금이자</t>
  </si>
  <si>
    <t>사업수입</t>
  </si>
  <si>
    <t>바우처사업</t>
  </si>
  <si>
    <t>과년도
수입</t>
  </si>
  <si>
    <t>과년도수입</t>
  </si>
  <si>
    <t>차입금</t>
  </si>
  <si>
    <t>전입금</t>
  </si>
  <si>
    <t>법인전입금
(후원금)</t>
  </si>
  <si>
    <t>잡수입</t>
  </si>
  <si>
    <t>불용품매각대</t>
  </si>
  <si>
    <t>기타예금이자수입</t>
  </si>
  <si>
    <t>기타잡수입</t>
  </si>
  <si>
    <t>2020년 본 
예산안(A)</t>
  </si>
  <si>
    <t>항</t>
  </si>
  <si>
    <t>목</t>
  </si>
  <si>
    <t>복지부</t>
  </si>
  <si>
    <t>총    계</t>
  </si>
  <si>
    <t>사무비</t>
  </si>
  <si>
    <t>계</t>
  </si>
  <si>
    <t>인건비</t>
  </si>
  <si>
    <t>소계</t>
  </si>
  <si>
    <t>급   여</t>
  </si>
  <si>
    <t>상여금</t>
  </si>
  <si>
    <t>일용잡금</t>
  </si>
  <si>
    <t>제수당</t>
  </si>
  <si>
    <t>퇴직금및
퇴직적립금</t>
  </si>
  <si>
    <t>사회보험
부담비용</t>
  </si>
  <si>
    <t>기타후생
경    비</t>
  </si>
  <si>
    <t>업  무
추진비</t>
  </si>
  <si>
    <t>기관운영비</t>
  </si>
  <si>
    <t>직책보조비</t>
  </si>
  <si>
    <t>회의비</t>
  </si>
  <si>
    <t>운영비</t>
  </si>
  <si>
    <t>여비</t>
  </si>
  <si>
    <t>교육 연수</t>
  </si>
  <si>
    <t>수용비 
및 수수료</t>
  </si>
  <si>
    <t>공공요금</t>
  </si>
  <si>
    <t>제세공과금</t>
  </si>
  <si>
    <t>차량비</t>
  </si>
  <si>
    <t>연료비</t>
  </si>
  <si>
    <t>기타운영비</t>
  </si>
  <si>
    <t>재  산
조성비</t>
  </si>
  <si>
    <t>시설비</t>
  </si>
  <si>
    <t>자산취득비</t>
  </si>
  <si>
    <t>시설장비
유 지 비</t>
  </si>
  <si>
    <t>사업비</t>
  </si>
  <si>
    <t>활동지원
사업비</t>
  </si>
  <si>
    <t>급여</t>
  </si>
  <si>
    <t>교동비</t>
  </si>
  <si>
    <t>민간보험</t>
  </si>
  <si>
    <t>장비구입</t>
  </si>
  <si>
    <t>보수교육</t>
  </si>
  <si>
    <t>교육 및
 간담회</t>
  </si>
  <si>
    <t>홍보비</t>
  </si>
  <si>
    <t>전입금</t>
  </si>
  <si>
    <t>경남추가
사업비</t>
  </si>
  <si>
    <t>과년도
지출</t>
  </si>
  <si>
    <t>전년도
지출</t>
  </si>
  <si>
    <t>전년도지출</t>
  </si>
  <si>
    <t>상환금</t>
  </si>
  <si>
    <t>부채
상환금</t>
  </si>
  <si>
    <t>원금상환금</t>
  </si>
  <si>
    <t>이자지불금</t>
  </si>
  <si>
    <t>잡지출</t>
  </si>
  <si>
    <t>기타잡지출</t>
  </si>
  <si>
    <t>예비비</t>
  </si>
  <si>
    <t>예비비 및
기타</t>
  </si>
  <si>
    <t>반환금</t>
  </si>
  <si>
    <t>기타지출</t>
  </si>
  <si>
    <r>
      <t>(</t>
    </r>
    <r>
      <rPr>
        <b/>
        <sz val="12"/>
        <color indexed="8"/>
        <rFont val="돋움"/>
        <family val="3"/>
      </rPr>
      <t>세입 결산서</t>
    </r>
    <r>
      <rPr>
        <b/>
        <sz val="12"/>
        <color indexed="8"/>
        <rFont val="굴림체"/>
        <family val="3"/>
      </rPr>
      <t>)</t>
    </r>
  </si>
  <si>
    <r>
      <t>(</t>
    </r>
    <r>
      <rPr>
        <sz val="9"/>
        <color indexed="8"/>
        <rFont val="돋움"/>
        <family val="3"/>
      </rPr>
      <t>단위</t>
    </r>
    <r>
      <rPr>
        <sz val="9"/>
        <color indexed="8"/>
        <rFont val="굴림체"/>
        <family val="3"/>
      </rPr>
      <t xml:space="preserve">: </t>
    </r>
    <r>
      <rPr>
        <sz val="9"/>
        <color indexed="8"/>
        <rFont val="돋움"/>
        <family val="3"/>
      </rPr>
      <t>천원</t>
    </r>
    <r>
      <rPr>
        <sz val="9"/>
        <color indexed="8"/>
        <rFont val="굴림체"/>
        <family val="3"/>
      </rPr>
      <t>)</t>
    </r>
  </si>
  <si>
    <t>구분</t>
  </si>
  <si>
    <t>잡수입</t>
  </si>
  <si>
    <t>세입합계</t>
  </si>
  <si>
    <t>세출합계</t>
  </si>
  <si>
    <t>이월금</t>
  </si>
  <si>
    <t>바우처사업</t>
  </si>
  <si>
    <t>과년도 수입</t>
  </si>
  <si>
    <t>차입금</t>
  </si>
  <si>
    <t>전입금</t>
  </si>
  <si>
    <r>
      <t xml:space="preserve">증 감
</t>
    </r>
    <r>
      <rPr>
        <b/>
        <sz val="10"/>
        <color indexed="10"/>
        <rFont val="돋움"/>
        <family val="3"/>
      </rPr>
      <t>(B-A)</t>
    </r>
  </si>
  <si>
    <r>
      <t>- 2019</t>
    </r>
    <r>
      <rPr>
        <sz val="9"/>
        <color indexed="8"/>
        <rFont val="돋움"/>
        <family val="3"/>
      </rPr>
      <t>년 활동지원사업 이월금 발생</t>
    </r>
  </si>
  <si>
    <t>인건비</t>
  </si>
  <si>
    <t>업무추진비</t>
  </si>
  <si>
    <t>운영비</t>
  </si>
  <si>
    <t>시설비</t>
  </si>
  <si>
    <t>부채상환금</t>
  </si>
  <si>
    <t>잡지출</t>
  </si>
  <si>
    <t>예비비 및 기타</t>
  </si>
  <si>
    <t>추진비</t>
  </si>
  <si>
    <t>과년도지출</t>
  </si>
  <si>
    <t>과년도 지출</t>
  </si>
  <si>
    <r>
      <t>(</t>
    </r>
    <r>
      <rPr>
        <b/>
        <sz val="12"/>
        <color indexed="8"/>
        <rFont val="돋움"/>
        <family val="3"/>
      </rPr>
      <t>세출 결산서</t>
    </r>
    <r>
      <rPr>
        <b/>
        <sz val="12"/>
        <color indexed="8"/>
        <rFont val="굴림체"/>
        <family val="3"/>
      </rPr>
      <t>)</t>
    </r>
  </si>
  <si>
    <t xml:space="preserve">사유
(활동지원사업, 직원수 등 객관적 근거) </t>
  </si>
  <si>
    <r>
      <rPr>
        <b/>
        <sz val="10"/>
        <color indexed="8"/>
        <rFont val="굴림체"/>
        <family val="3"/>
      </rPr>
      <t xml:space="preserve">20202년 
</t>
    </r>
    <r>
      <rPr>
        <b/>
        <sz val="10"/>
        <color indexed="8"/>
        <rFont val="돋움"/>
        <family val="3"/>
      </rPr>
      <t>본</t>
    </r>
    <r>
      <rPr>
        <b/>
        <sz val="10"/>
        <color indexed="8"/>
        <rFont val="굴림체"/>
        <family val="3"/>
      </rPr>
      <t xml:space="preserve"> </t>
    </r>
    <r>
      <rPr>
        <b/>
        <sz val="10"/>
        <color indexed="8"/>
        <rFont val="돋움"/>
        <family val="3"/>
      </rPr>
      <t>예산</t>
    </r>
    <r>
      <rPr>
        <b/>
        <sz val="10"/>
        <color indexed="8"/>
        <rFont val="굴림체"/>
        <family val="3"/>
      </rPr>
      <t>(A)</t>
    </r>
  </si>
  <si>
    <t>2020년 
1차 추경예산(B)</t>
  </si>
  <si>
    <r>
      <rPr>
        <b/>
        <sz val="10"/>
        <color indexed="8"/>
        <rFont val="굴림체"/>
        <family val="3"/>
      </rPr>
      <t xml:space="preserve">2020년 
</t>
    </r>
    <r>
      <rPr>
        <b/>
        <sz val="10"/>
        <color indexed="8"/>
        <rFont val="돋움"/>
        <family val="3"/>
      </rPr>
      <t>본</t>
    </r>
    <r>
      <rPr>
        <b/>
        <sz val="10"/>
        <color indexed="8"/>
        <rFont val="굴림체"/>
        <family val="3"/>
      </rPr>
      <t xml:space="preserve"> </t>
    </r>
    <r>
      <rPr>
        <b/>
        <sz val="10"/>
        <color indexed="8"/>
        <rFont val="돋움"/>
        <family val="3"/>
      </rPr>
      <t>예산</t>
    </r>
    <r>
      <rPr>
        <b/>
        <sz val="10"/>
        <color indexed="8"/>
        <rFont val="굴림체"/>
        <family val="3"/>
      </rPr>
      <t>(A)</t>
    </r>
  </si>
  <si>
    <r>
      <t xml:space="preserve">- </t>
    </r>
    <r>
      <rPr>
        <sz val="9"/>
        <color indexed="8"/>
        <rFont val="돋움"/>
        <family val="3"/>
      </rPr>
      <t xml:space="preserve">활동지원사업 </t>
    </r>
    <r>
      <rPr>
        <sz val="9"/>
        <color indexed="8"/>
        <rFont val="굴림체"/>
        <family val="3"/>
      </rPr>
      <t>2019</t>
    </r>
    <r>
      <rPr>
        <sz val="9"/>
        <color indexed="8"/>
        <rFont val="돋움"/>
        <family val="3"/>
      </rPr>
      <t xml:space="preserve">년 사업비 </t>
    </r>
    <r>
      <rPr>
        <sz val="9"/>
        <color indexed="8"/>
        <rFont val="굴림체"/>
        <family val="3"/>
      </rPr>
      <t>2020</t>
    </r>
    <r>
      <rPr>
        <sz val="9"/>
        <color indexed="8"/>
        <rFont val="돋움"/>
        <family val="3"/>
      </rPr>
      <t xml:space="preserve">년 </t>
    </r>
    <r>
      <rPr>
        <sz val="9"/>
        <color indexed="8"/>
        <rFont val="굴림체"/>
        <family val="3"/>
      </rPr>
      <t>1</t>
    </r>
    <r>
      <rPr>
        <sz val="9"/>
        <color indexed="8"/>
        <rFont val="돋움"/>
        <family val="3"/>
      </rPr>
      <t>월 과년도 수입으로 증감</t>
    </r>
  </si>
  <si>
    <t>도추가</t>
  </si>
  <si>
    <t>시추가</t>
  </si>
  <si>
    <t>2020년 
본 예산안(A)</t>
  </si>
  <si>
    <t>2019년 이월금 발생</t>
  </si>
  <si>
    <t>2020년 1차
추경 예산안(B)</t>
  </si>
  <si>
    <r>
      <t xml:space="preserve">- </t>
    </r>
    <r>
      <rPr>
        <sz val="9"/>
        <color indexed="8"/>
        <rFont val="돋움"/>
        <family val="3"/>
      </rPr>
      <t>기타 잡수입 감소</t>
    </r>
  </si>
  <si>
    <t>활동지원
사업</t>
  </si>
  <si>
    <t>활동지원
사업비</t>
  </si>
  <si>
    <t>세 입 부(활동지원사업)</t>
  </si>
  <si>
    <t>세 출 부(활동지원사업)</t>
  </si>
  <si>
    <t>세 입 부(활동지원사업-복지부)</t>
  </si>
  <si>
    <t>세 출 부(활동지원사업-복지부)</t>
  </si>
  <si>
    <t>세 입 부(활동지원사업-도추가)</t>
  </si>
  <si>
    <t>세 출 부(활동지원사업-도추가)</t>
  </si>
  <si>
    <t>세 입 부(활동지원사업-시추가)</t>
  </si>
  <si>
    <t>세 출 부(활동지원사업-시추가)</t>
  </si>
  <si>
    <t>증감
(B-A)</t>
  </si>
  <si>
    <r>
      <t xml:space="preserve">증(△)감
</t>
    </r>
    <r>
      <rPr>
        <sz val="9"/>
        <color indexed="8"/>
        <rFont val="굴림체"/>
        <family val="3"/>
      </rPr>
      <t>(A)-(B)</t>
    </r>
  </si>
  <si>
    <t xml:space="preserve"> 2020년도 사회바우처사업 추경 예산(안)</t>
  </si>
  <si>
    <t>2020년 사회바우처사업 1차 추경예산 증감 내역</t>
  </si>
  <si>
    <t>2020년 2020년 사회바우처사업 1차 추가경정 예산(안)</t>
  </si>
</sst>
</file>

<file path=xl/styles.xml><?xml version="1.0" encoding="utf-8"?>
<styleSheet xmlns="http://schemas.openxmlformats.org/spreadsheetml/2006/main">
  <numFmts count="6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_-;\-* #,##0.0_-;_-* &quot;-&quot;?_-;_-@_-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0.0%"/>
    <numFmt numFmtId="182" formatCode="0.000%"/>
    <numFmt numFmtId="183" formatCode="_-* #,##0.000_-;\-* #,##0.000_-;_-* &quot;-&quot;???_-;_-@_-"/>
    <numFmt numFmtId="184" formatCode="mm&quot;월&quot;\ dd&quot;일&quot;"/>
    <numFmt numFmtId="185" formatCode="&quot;₩&quot;#,##0"/>
    <numFmt numFmtId="186" formatCode="0.0000%"/>
    <numFmt numFmtId="187" formatCode="0_ "/>
    <numFmt numFmtId="188" formatCode="0_);[Red]\(0\)"/>
    <numFmt numFmtId="189" formatCode="#,##0.0_ "/>
    <numFmt numFmtId="190" formatCode="#,##0.00_ "/>
    <numFmt numFmtId="191" formatCode="[$-412]yyyy&quot;년&quot;\ m&quot;월&quot;\ d&quot;일&quot;\ dddd"/>
    <numFmt numFmtId="192" formatCode="0_);\(0\)"/>
    <numFmt numFmtId="193" formatCode="#,##0_);\(#,##0\)"/>
    <numFmt numFmtId="194" formatCode="[$-412]AM/PM\ h:mm:ss"/>
    <numFmt numFmtId="195" formatCode="000\-000"/>
    <numFmt numFmtId="196" formatCode="#,##0.0"/>
    <numFmt numFmtId="197" formatCode="&quot;∆&quot;* #,##0_-;\-&quot;₩&quot;* #,##0_-;_-&quot;₩&quot;* &quot;-&quot;_-;_-@_-"/>
    <numFmt numFmtId="198" formatCode="&quot;∆&quot;* #,##0"/>
    <numFmt numFmtId="199" formatCode="&quot;∆&quot;#,##0_ "/>
    <numFmt numFmtId="200" formatCode="&quot;∆&quot;#,##0"/>
    <numFmt numFmtId="201" formatCode="#,##0;&quot;△&quot;#,##0"/>
    <numFmt numFmtId="202" formatCode="#,##0_);[Red]\(#,##0\)"/>
    <numFmt numFmtId="203" formatCode="&quot;₩&quot;#,##0_);\(&quot;₩&quot;#,##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;&quot;△&quot;#,##0\]"/>
    <numFmt numFmtId="209" formatCode="0.0000_ "/>
    <numFmt numFmtId="210" formatCode="0.000_ "/>
    <numFmt numFmtId="211" formatCode="0.00_ "/>
    <numFmt numFmtId="212" formatCode="0.0_ "/>
    <numFmt numFmtId="213" formatCode="#,##0.000_ "/>
    <numFmt numFmtId="214" formatCode="#,##0.0000_ "/>
    <numFmt numFmtId="215" formatCode="#,##0.00000_ "/>
    <numFmt numFmtId="216" formatCode="#,##0.000000_ "/>
    <numFmt numFmtId="217" formatCode="#,##0.0000000_ "/>
    <numFmt numFmtId="218" formatCode="#,##0.00000000_ "/>
    <numFmt numFmtId="219" formatCode="#,##0.000000000_ "/>
    <numFmt numFmtId="220" formatCode="#,##0.0000000000_ "/>
    <numFmt numFmtId="221" formatCode="#,##0.00000000000_ "/>
    <numFmt numFmtId="222" formatCode="#,##0;[Red]#,##0"/>
    <numFmt numFmtId="223" formatCode="0;[Red]0"/>
    <numFmt numFmtId="224" formatCode="[Blue]&quot;△&quot;#,##0;[Red]&quot;▽&quot;#,##0;General"/>
  </numFmts>
  <fonts count="86">
    <font>
      <sz val="11"/>
      <name val="돋움"/>
      <family val="3"/>
    </font>
    <font>
      <sz val="8"/>
      <name val="돋움"/>
      <family val="3"/>
    </font>
    <font>
      <u val="single"/>
      <sz val="13.2"/>
      <color indexed="12"/>
      <name val="돋움"/>
      <family val="3"/>
    </font>
    <font>
      <u val="single"/>
      <sz val="13.2"/>
      <color indexed="36"/>
      <name val="돋움"/>
      <family val="3"/>
    </font>
    <font>
      <sz val="11"/>
      <name val="굴림체"/>
      <family val="3"/>
    </font>
    <font>
      <b/>
      <sz val="48"/>
      <name val="굴림체"/>
      <family val="3"/>
    </font>
    <font>
      <b/>
      <sz val="22"/>
      <name val="굴림체"/>
      <family val="3"/>
    </font>
    <font>
      <b/>
      <sz val="11"/>
      <name val="굴림체"/>
      <family val="3"/>
    </font>
    <font>
      <sz val="12"/>
      <name val="굴림체"/>
      <family val="3"/>
    </font>
    <font>
      <b/>
      <sz val="24"/>
      <name val="굴림체"/>
      <family val="3"/>
    </font>
    <font>
      <b/>
      <sz val="16"/>
      <name val="굴림체"/>
      <family val="3"/>
    </font>
    <font>
      <sz val="9"/>
      <name val="굴림체"/>
      <family val="3"/>
    </font>
    <font>
      <b/>
      <sz val="20"/>
      <name val="굴림체"/>
      <family val="3"/>
    </font>
    <font>
      <sz val="10"/>
      <name val="굴림체"/>
      <family val="3"/>
    </font>
    <font>
      <b/>
      <sz val="10"/>
      <name val="굴림체"/>
      <family val="3"/>
    </font>
    <font>
      <sz val="11"/>
      <color indexed="8"/>
      <name val="맑은 고딕"/>
      <family val="3"/>
    </font>
    <font>
      <sz val="18"/>
      <name val="굴림체"/>
      <family val="3"/>
    </font>
    <font>
      <sz val="8"/>
      <name val="굴림체"/>
      <family val="3"/>
    </font>
    <font>
      <b/>
      <sz val="8"/>
      <name val="굴림체"/>
      <family val="3"/>
    </font>
    <font>
      <b/>
      <sz val="9"/>
      <name val="굴림체"/>
      <family val="3"/>
    </font>
    <font>
      <b/>
      <sz val="7"/>
      <name val="굴림체"/>
      <family val="3"/>
    </font>
    <font>
      <b/>
      <sz val="28"/>
      <name val="굴림체"/>
      <family val="3"/>
    </font>
    <font>
      <b/>
      <sz val="12"/>
      <color indexed="8"/>
      <name val="굴림체"/>
      <family val="3"/>
    </font>
    <font>
      <b/>
      <sz val="12"/>
      <color indexed="8"/>
      <name val="돋움"/>
      <family val="3"/>
    </font>
    <font>
      <sz val="9"/>
      <color indexed="8"/>
      <name val="굴림체"/>
      <family val="3"/>
    </font>
    <font>
      <sz val="9"/>
      <color indexed="8"/>
      <name val="돋움"/>
      <family val="3"/>
    </font>
    <font>
      <b/>
      <sz val="10"/>
      <color indexed="8"/>
      <name val="돋움"/>
      <family val="3"/>
    </font>
    <font>
      <b/>
      <sz val="10"/>
      <color indexed="8"/>
      <name val="굴림체"/>
      <family val="3"/>
    </font>
    <font>
      <b/>
      <sz val="10"/>
      <color indexed="10"/>
      <name val="돋움"/>
      <family val="3"/>
    </font>
    <font>
      <b/>
      <sz val="18"/>
      <name val="굴림체"/>
      <family val="3"/>
    </font>
    <font>
      <b/>
      <sz val="26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color indexed="10"/>
      <name val="굴림체"/>
      <family val="3"/>
    </font>
    <font>
      <sz val="10"/>
      <color indexed="8"/>
      <name val="굴림"/>
      <family val="3"/>
    </font>
    <font>
      <sz val="10"/>
      <color indexed="8"/>
      <name val="돋움"/>
      <family val="3"/>
    </font>
    <font>
      <sz val="10"/>
      <color indexed="8"/>
      <name val="굴림체"/>
      <family val="3"/>
    </font>
    <font>
      <sz val="9"/>
      <color indexed="8"/>
      <name val="굴림"/>
      <family val="3"/>
    </font>
    <font>
      <b/>
      <sz val="10"/>
      <color indexed="8"/>
      <name val="굴림"/>
      <family val="3"/>
    </font>
    <font>
      <b/>
      <sz val="9"/>
      <color indexed="8"/>
      <name val="돋움"/>
      <family val="3"/>
    </font>
    <font>
      <b/>
      <sz val="9"/>
      <color indexed="8"/>
      <name val="굴림체"/>
      <family val="3"/>
    </font>
    <font>
      <b/>
      <sz val="9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rgb="FFFF0000"/>
      <name val="굴림체"/>
      <family val="3"/>
    </font>
    <font>
      <sz val="10"/>
      <color rgb="FF000000"/>
      <name val="굴림"/>
      <family val="3"/>
    </font>
    <font>
      <sz val="10"/>
      <color rgb="FF000000"/>
      <name val="돋움"/>
      <family val="3"/>
    </font>
    <font>
      <sz val="10"/>
      <color rgb="FF000000"/>
      <name val="굴림체"/>
      <family val="3"/>
    </font>
    <font>
      <sz val="9"/>
      <color rgb="FF000000"/>
      <name val="굴림체"/>
      <family val="3"/>
    </font>
    <font>
      <b/>
      <sz val="12"/>
      <color rgb="FF000000"/>
      <name val="굴림체"/>
      <family val="3"/>
    </font>
    <font>
      <sz val="9"/>
      <color rgb="FF000000"/>
      <name val="돋움"/>
      <family val="3"/>
    </font>
    <font>
      <sz val="9"/>
      <color rgb="FF000000"/>
      <name val="굴림"/>
      <family val="3"/>
    </font>
    <font>
      <b/>
      <sz val="10"/>
      <color rgb="FF000000"/>
      <name val="굴림"/>
      <family val="3"/>
    </font>
    <font>
      <b/>
      <sz val="9"/>
      <color rgb="FF000000"/>
      <name val="굴림"/>
      <family val="3"/>
    </font>
    <font>
      <b/>
      <sz val="10"/>
      <color rgb="FF000000"/>
      <name val="돋움"/>
      <family val="3"/>
    </font>
    <font>
      <b/>
      <sz val="9"/>
      <color rgb="FF000000"/>
      <name val="돋움"/>
      <family val="3"/>
    </font>
    <font>
      <b/>
      <sz val="9"/>
      <color rgb="FF000000"/>
      <name val="굴림체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medium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double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medium">
        <color rgb="FF000000"/>
      </left>
      <right>
        <color indexed="63"/>
      </right>
      <top style="double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double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double">
        <color rgb="FF000000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medium"/>
      <bottom style="medium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31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9" fillId="0" borderId="0" xfId="49" applyNumberFormat="1" applyFont="1" applyAlignment="1" quotePrefix="1">
      <alignment horizontal="center" vertical="center"/>
    </xf>
    <xf numFmtId="176" fontId="9" fillId="0" borderId="0" xfId="49" applyNumberFormat="1" applyFont="1" applyAlignment="1">
      <alignment vertical="center"/>
    </xf>
    <xf numFmtId="0" fontId="7" fillId="0" borderId="0" xfId="0" applyFont="1" applyAlignment="1">
      <alignment vertical="center"/>
    </xf>
    <xf numFmtId="176" fontId="8" fillId="0" borderId="0" xfId="0" applyNumberFormat="1" applyFont="1" applyAlignment="1" applyProtection="1">
      <alignment horizontal="center" vertical="center"/>
      <protection locked="0"/>
    </xf>
    <xf numFmtId="176" fontId="11" fillId="0" borderId="0" xfId="0" applyNumberFormat="1" applyFont="1" applyAlignment="1">
      <alignment horizontal="center" vertical="center"/>
    </xf>
    <xf numFmtId="176" fontId="11" fillId="0" borderId="0" xfId="0" applyNumberFormat="1" applyFont="1" applyAlignment="1">
      <alignment horizontal="right" vertical="center"/>
    </xf>
    <xf numFmtId="176" fontId="11" fillId="0" borderId="0" xfId="0" applyNumberFormat="1" applyFont="1" applyAlignment="1">
      <alignment horizontal="left" vertical="center"/>
    </xf>
    <xf numFmtId="176" fontId="13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176" fontId="13" fillId="0" borderId="0" xfId="0" applyNumberFormat="1" applyFont="1" applyAlignment="1">
      <alignment horizontal="right" vertical="center"/>
    </xf>
    <xf numFmtId="176" fontId="13" fillId="0" borderId="0" xfId="0" applyNumberFormat="1" applyFont="1" applyAlignment="1">
      <alignment horizontal="left" vertical="center"/>
    </xf>
    <xf numFmtId="176" fontId="13" fillId="0" borderId="0" xfId="0" applyNumberFormat="1" applyFont="1" applyAlignment="1">
      <alignment horizontal="center" vertical="center"/>
    </xf>
    <xf numFmtId="176" fontId="13" fillId="0" borderId="0" xfId="0" applyNumberFormat="1" applyFont="1" applyAlignment="1">
      <alignment horizontal="left" vertical="center" wrapText="1"/>
    </xf>
    <xf numFmtId="201" fontId="13" fillId="0" borderId="10" xfId="0" applyNumberFormat="1" applyFont="1" applyBorder="1" applyAlignment="1">
      <alignment horizontal="right" vertical="center"/>
    </xf>
    <xf numFmtId="201" fontId="11" fillId="0" borderId="10" xfId="0" applyNumberFormat="1" applyFont="1" applyBorder="1" applyAlignment="1">
      <alignment horizontal="right" vertical="center"/>
    </xf>
    <xf numFmtId="176" fontId="11" fillId="0" borderId="0" xfId="0" applyNumberFormat="1" applyFont="1" applyAlignment="1" applyProtection="1">
      <alignment horizontal="center" vertical="center"/>
      <protection locked="0"/>
    </xf>
    <xf numFmtId="201" fontId="11" fillId="0" borderId="0" xfId="0" applyNumberFormat="1" applyFont="1" applyAlignment="1" applyProtection="1">
      <alignment horizontal="right" vertical="center"/>
      <protection locked="0"/>
    </xf>
    <xf numFmtId="176" fontId="10" fillId="0" borderId="11" xfId="0" applyNumberFormat="1" applyFont="1" applyBorder="1" applyAlignment="1" applyProtection="1">
      <alignment vertical="top"/>
      <protection locked="0"/>
    </xf>
    <xf numFmtId="0" fontId="4" fillId="0" borderId="0" xfId="0" applyFont="1" applyAlignment="1">
      <alignment horizontal="left" vertical="center"/>
    </xf>
    <xf numFmtId="176" fontId="8" fillId="0" borderId="0" xfId="0" applyNumberFormat="1" applyFont="1" applyAlignment="1" applyProtection="1">
      <alignment horizontal="left" vertical="center"/>
      <protection locked="0"/>
    </xf>
    <xf numFmtId="176" fontId="11" fillId="0" borderId="0" xfId="0" applyNumberFormat="1" applyFont="1" applyBorder="1" applyAlignment="1" applyProtection="1">
      <alignment horizontal="center" vertical="center"/>
      <protection locked="0"/>
    </xf>
    <xf numFmtId="176" fontId="17" fillId="0" borderId="0" xfId="0" applyNumberFormat="1" applyFont="1" applyBorder="1" applyAlignment="1" applyProtection="1">
      <alignment horizontal="left" vertical="center" wrapText="1"/>
      <protection locked="0"/>
    </xf>
    <xf numFmtId="176" fontId="11" fillId="0" borderId="0" xfId="0" applyNumberFormat="1" applyFont="1" applyAlignment="1" applyProtection="1">
      <alignment horizontal="right" vertical="center"/>
      <protection locked="0"/>
    </xf>
    <xf numFmtId="176" fontId="1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left" vertical="center" wrapText="1"/>
    </xf>
    <xf numFmtId="201" fontId="13" fillId="0" borderId="12" xfId="0" applyNumberFormat="1" applyFont="1" applyBorder="1" applyAlignment="1">
      <alignment horizontal="right" vertical="center"/>
    </xf>
    <xf numFmtId="41" fontId="0" fillId="0" borderId="0" xfId="49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6" fontId="7" fillId="0" borderId="0" xfId="0" applyNumberFormat="1" applyFont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horizontal="left" vertical="center"/>
    </xf>
    <xf numFmtId="176" fontId="12" fillId="0" borderId="0" xfId="49" applyNumberFormat="1" applyFont="1" applyAlignment="1">
      <alignment vertical="center"/>
    </xf>
    <xf numFmtId="176" fontId="12" fillId="0" borderId="0" xfId="49" applyNumberFormat="1" applyFont="1" applyAlignment="1" quotePrefix="1">
      <alignment vertical="center"/>
    </xf>
    <xf numFmtId="176" fontId="4" fillId="0" borderId="0" xfId="0" applyNumberFormat="1" applyFont="1" applyAlignment="1" applyProtection="1">
      <alignment vertical="center" wrapText="1"/>
      <protection locked="0"/>
    </xf>
    <xf numFmtId="176" fontId="17" fillId="0" borderId="0" xfId="0" applyNumberFormat="1" applyFont="1" applyFill="1" applyBorder="1" applyAlignment="1" applyProtection="1">
      <alignment horizontal="right" vertical="center"/>
      <protection locked="0"/>
    </xf>
    <xf numFmtId="176" fontId="1" fillId="0" borderId="0" xfId="0" applyNumberFormat="1" applyFont="1" applyFill="1" applyBorder="1" applyAlignment="1">
      <alignment horizontal="left" vertical="center"/>
    </xf>
    <xf numFmtId="41" fontId="11" fillId="0" borderId="0" xfId="49" applyFont="1" applyAlignment="1" applyProtection="1">
      <alignment horizontal="right" wrapText="1"/>
      <protection locked="0"/>
    </xf>
    <xf numFmtId="41" fontId="11" fillId="0" borderId="0" xfId="49" applyFont="1" applyAlignment="1" applyProtection="1">
      <alignment horizontal="left" vertical="center" wrapText="1"/>
      <protection locked="0"/>
    </xf>
    <xf numFmtId="176" fontId="10" fillId="0" borderId="0" xfId="0" applyNumberFormat="1" applyFont="1" applyBorder="1" applyAlignment="1" applyProtection="1">
      <alignment vertical="top"/>
      <protection locked="0"/>
    </xf>
    <xf numFmtId="176" fontId="19" fillId="0" borderId="0" xfId="0" applyNumberFormat="1" applyFont="1" applyAlignment="1" applyProtection="1">
      <alignment horizontal="center" vertical="center"/>
      <protection locked="0"/>
    </xf>
    <xf numFmtId="41" fontId="13" fillId="0" borderId="0" xfId="49" applyFont="1" applyBorder="1" applyAlignment="1" applyProtection="1">
      <alignment horizontal="center" vertical="center" wrapText="1"/>
      <protection locked="0"/>
    </xf>
    <xf numFmtId="176" fontId="19" fillId="0" borderId="0" xfId="0" applyNumberFormat="1" applyFont="1" applyBorder="1" applyAlignment="1" applyProtection="1">
      <alignment horizontal="center" vertical="center"/>
      <protection locked="0"/>
    </xf>
    <xf numFmtId="201" fontId="11" fillId="0" borderId="0" xfId="0" applyNumberFormat="1" applyFont="1" applyBorder="1" applyAlignment="1" applyProtection="1">
      <alignment horizontal="right" vertical="center"/>
      <protection locked="0"/>
    </xf>
    <xf numFmtId="176" fontId="11" fillId="0" borderId="0" xfId="0" applyNumberFormat="1" applyFont="1" applyBorder="1" applyAlignment="1" applyProtection="1">
      <alignment horizontal="right" vertical="center"/>
      <protection locked="0"/>
    </xf>
    <xf numFmtId="176" fontId="10" fillId="0" borderId="0" xfId="0" applyNumberFormat="1" applyFont="1" applyBorder="1" applyAlignment="1" applyProtection="1">
      <alignment horizontal="right" vertical="top"/>
      <protection locked="0"/>
    </xf>
    <xf numFmtId="176" fontId="17" fillId="0" borderId="0" xfId="0" applyNumberFormat="1" applyFont="1" applyAlignment="1" applyProtection="1">
      <alignment horizontal="center" vertical="center"/>
      <protection locked="0"/>
    </xf>
    <xf numFmtId="41" fontId="18" fillId="33" borderId="13" xfId="49" applyFont="1" applyFill="1" applyBorder="1" applyAlignment="1" applyProtection="1">
      <alignment horizontal="left" vertical="center" wrapText="1"/>
      <protection locked="0"/>
    </xf>
    <xf numFmtId="176" fontId="73" fillId="0" borderId="0" xfId="0" applyNumberFormat="1" applyFont="1" applyAlignment="1" applyProtection="1">
      <alignment horizontal="center" vertical="center" wrapText="1"/>
      <protection locked="0"/>
    </xf>
    <xf numFmtId="176" fontId="18" fillId="0" borderId="0" xfId="0" applyNumberFormat="1" applyFont="1" applyAlignment="1" applyProtection="1">
      <alignment horizontal="center" vertical="center"/>
      <protection locked="0"/>
    </xf>
    <xf numFmtId="41" fontId="1" fillId="0" borderId="0" xfId="49" applyFont="1" applyBorder="1" applyAlignment="1">
      <alignment horizontal="center" vertical="center"/>
    </xf>
    <xf numFmtId="176" fontId="17" fillId="0" borderId="0" xfId="0" applyNumberFormat="1" applyFont="1" applyBorder="1" applyAlignment="1" applyProtection="1">
      <alignment horizontal="center" vertical="center"/>
      <protection locked="0"/>
    </xf>
    <xf numFmtId="176" fontId="17" fillId="0" borderId="0" xfId="0" applyNumberFormat="1" applyFont="1" applyAlignment="1" applyProtection="1">
      <alignment horizontal="right" vertical="center"/>
      <protection locked="0"/>
    </xf>
    <xf numFmtId="201" fontId="17" fillId="0" borderId="0" xfId="0" applyNumberFormat="1" applyFont="1" applyAlignment="1" applyProtection="1">
      <alignment horizontal="right" vertical="center"/>
      <protection locked="0"/>
    </xf>
    <xf numFmtId="41" fontId="17" fillId="0" borderId="0" xfId="49" applyFont="1" applyAlignment="1" applyProtection="1">
      <alignment horizontal="left" vertical="center" wrapText="1"/>
      <protection locked="0"/>
    </xf>
    <xf numFmtId="41" fontId="17" fillId="0" borderId="0" xfId="49" applyFont="1" applyBorder="1" applyAlignment="1" applyProtection="1">
      <alignment horizontal="center" vertical="center" wrapText="1"/>
      <protection locked="0"/>
    </xf>
    <xf numFmtId="176" fontId="11" fillId="0" borderId="12" xfId="0" applyNumberFormat="1" applyFont="1" applyBorder="1" applyAlignment="1">
      <alignment horizontal="center" vertical="center"/>
    </xf>
    <xf numFmtId="201" fontId="11" fillId="0" borderId="14" xfId="0" applyNumberFormat="1" applyFont="1" applyBorder="1" applyAlignment="1">
      <alignment horizontal="right" vertical="center"/>
    </xf>
    <xf numFmtId="176" fontId="17" fillId="0" borderId="14" xfId="0" applyNumberFormat="1" applyFont="1" applyBorder="1" applyAlignment="1">
      <alignment horizontal="center" vertical="center" wrapText="1"/>
    </xf>
    <xf numFmtId="41" fontId="11" fillId="33" borderId="0" xfId="49" applyFont="1" applyFill="1" applyAlignment="1" applyProtection="1">
      <alignment horizontal="right" wrapText="1"/>
      <protection locked="0"/>
    </xf>
    <xf numFmtId="41" fontId="11" fillId="33" borderId="13" xfId="49" applyFont="1" applyFill="1" applyBorder="1" applyAlignment="1" applyProtection="1">
      <alignment horizontal="left" vertical="center" wrapText="1"/>
      <protection locked="0"/>
    </xf>
    <xf numFmtId="41" fontId="11" fillId="33" borderId="13" xfId="49" applyFont="1" applyFill="1" applyBorder="1" applyAlignment="1">
      <alignment horizontal="left" vertical="center" wrapText="1"/>
    </xf>
    <xf numFmtId="41" fontId="11" fillId="33" borderId="13" xfId="49" applyFont="1" applyFill="1" applyBorder="1" applyAlignment="1" applyProtection="1">
      <alignment horizontal="right" vertical="center" wrapText="1"/>
      <protection locked="0"/>
    </xf>
    <xf numFmtId="41" fontId="11" fillId="33" borderId="13" xfId="49" applyFont="1" applyFill="1" applyBorder="1" applyAlignment="1">
      <alignment horizontal="right" vertical="center" wrapText="1"/>
    </xf>
    <xf numFmtId="41" fontId="11" fillId="33" borderId="15" xfId="49" applyFont="1" applyFill="1" applyBorder="1" applyAlignment="1" applyProtection="1">
      <alignment horizontal="right" vertical="center" wrapText="1"/>
      <protection locked="0"/>
    </xf>
    <xf numFmtId="41" fontId="11" fillId="33" borderId="0" xfId="49" applyFont="1" applyFill="1" applyBorder="1" applyAlignment="1" applyProtection="1">
      <alignment horizontal="left" vertical="center" wrapText="1"/>
      <protection locked="0"/>
    </xf>
    <xf numFmtId="41" fontId="11" fillId="33" borderId="0" xfId="49" applyFont="1" applyFill="1" applyAlignment="1" applyProtection="1">
      <alignment horizontal="left" vertical="center" wrapText="1"/>
      <protection locked="0"/>
    </xf>
    <xf numFmtId="3" fontId="74" fillId="0" borderId="0" xfId="0" applyNumberFormat="1" applyFont="1" applyBorder="1" applyAlignment="1">
      <alignment horizontal="right" vertical="center" wrapText="1"/>
    </xf>
    <xf numFmtId="0" fontId="75" fillId="0" borderId="0" xfId="0" applyFont="1" applyBorder="1" applyAlignment="1">
      <alignment horizontal="right" vertical="center" wrapText="1"/>
    </xf>
    <xf numFmtId="3" fontId="76" fillId="0" borderId="0" xfId="0" applyNumberFormat="1" applyFont="1" applyBorder="1" applyAlignment="1">
      <alignment horizontal="right" vertical="center" wrapText="1"/>
    </xf>
    <xf numFmtId="0" fontId="76" fillId="0" borderId="0" xfId="0" applyFont="1" applyBorder="1" applyAlignment="1">
      <alignment horizontal="right" vertical="center" wrapText="1"/>
    </xf>
    <xf numFmtId="41" fontId="18" fillId="33" borderId="13" xfId="49" applyFont="1" applyFill="1" applyBorder="1" applyAlignment="1">
      <alignment horizontal="left" vertical="center" wrapText="1"/>
    </xf>
    <xf numFmtId="201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41" fontId="17" fillId="33" borderId="13" xfId="49" applyFont="1" applyFill="1" applyBorder="1" applyAlignment="1" applyProtection="1">
      <alignment horizontal="right" vertical="center" wrapText="1"/>
      <protection locked="0"/>
    </xf>
    <xf numFmtId="41" fontId="17" fillId="33" borderId="13" xfId="49" applyFont="1" applyFill="1" applyBorder="1" applyAlignment="1" applyProtection="1">
      <alignment horizontal="left" vertical="center" wrapText="1"/>
      <protection locked="0"/>
    </xf>
    <xf numFmtId="41" fontId="17" fillId="33" borderId="13" xfId="49" applyFont="1" applyFill="1" applyBorder="1" applyAlignment="1">
      <alignment horizontal="right" vertical="center" wrapText="1"/>
    </xf>
    <xf numFmtId="41" fontId="17" fillId="33" borderId="15" xfId="49" applyFont="1" applyFill="1" applyBorder="1" applyAlignment="1" applyProtection="1">
      <alignment horizontal="right" vertical="center" wrapText="1"/>
      <protection locked="0"/>
    </xf>
    <xf numFmtId="201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201" fontId="11" fillId="33" borderId="16" xfId="0" applyNumberFormat="1" applyFont="1" applyFill="1" applyBorder="1" applyAlignment="1" applyProtection="1">
      <alignment horizontal="right" vertical="center"/>
      <protection locked="0"/>
    </xf>
    <xf numFmtId="201" fontId="19" fillId="33" borderId="0" xfId="0" applyNumberFormat="1" applyFont="1" applyFill="1" applyBorder="1" applyAlignment="1" applyProtection="1">
      <alignment horizontal="right" vertical="center"/>
      <protection locked="0"/>
    </xf>
    <xf numFmtId="176" fontId="17" fillId="33" borderId="10" xfId="0" applyNumberFormat="1" applyFont="1" applyFill="1" applyBorder="1" applyAlignment="1" applyProtection="1">
      <alignment horizontal="center" vertical="center"/>
      <protection locked="0"/>
    </xf>
    <xf numFmtId="176" fontId="17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17" fillId="33" borderId="16" xfId="0" applyNumberFormat="1" applyFont="1" applyFill="1" applyBorder="1" applyAlignment="1" applyProtection="1">
      <alignment horizontal="center" vertical="center" wrapText="1"/>
      <protection locked="0"/>
    </xf>
    <xf numFmtId="41" fontId="17" fillId="33" borderId="13" xfId="49" applyFont="1" applyFill="1" applyBorder="1" applyAlignment="1">
      <alignment horizontal="left" vertical="center" wrapText="1"/>
    </xf>
    <xf numFmtId="41" fontId="11" fillId="33" borderId="17" xfId="49" applyFont="1" applyFill="1" applyBorder="1" applyAlignment="1" applyProtection="1">
      <alignment horizontal="left" vertical="center" wrapText="1"/>
      <protection locked="0"/>
    </xf>
    <xf numFmtId="41" fontId="13" fillId="33" borderId="17" xfId="49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Alignment="1">
      <alignment vertical="center"/>
    </xf>
    <xf numFmtId="0" fontId="75" fillId="0" borderId="0" xfId="0" applyFont="1" applyBorder="1" applyAlignment="1">
      <alignment horizontal="justify" vertical="center" wrapText="1"/>
    </xf>
    <xf numFmtId="0" fontId="77" fillId="0" borderId="0" xfId="0" applyFont="1" applyBorder="1" applyAlignment="1">
      <alignment horizontal="right" vertical="center" wrapText="1"/>
    </xf>
    <xf numFmtId="0" fontId="78" fillId="0" borderId="0" xfId="0" applyFont="1" applyBorder="1" applyAlignment="1">
      <alignment vertical="center" wrapText="1"/>
    </xf>
    <xf numFmtId="0" fontId="77" fillId="0" borderId="18" xfId="0" applyFont="1" applyBorder="1" applyAlignment="1">
      <alignment horizontal="left" vertical="center" wrapText="1"/>
    </xf>
    <xf numFmtId="0" fontId="77" fillId="0" borderId="19" xfId="0" applyFont="1" applyBorder="1" applyAlignment="1">
      <alignment horizontal="left" vertical="center" wrapText="1"/>
    </xf>
    <xf numFmtId="0" fontId="79" fillId="0" borderId="18" xfId="0" applyFont="1" applyBorder="1" applyAlignment="1">
      <alignment horizontal="left" vertical="center" wrapText="1"/>
    </xf>
    <xf numFmtId="3" fontId="80" fillId="0" borderId="20" xfId="0" applyNumberFormat="1" applyFont="1" applyBorder="1" applyAlignment="1">
      <alignment vertical="center" wrapText="1"/>
    </xf>
    <xf numFmtId="3" fontId="80" fillId="0" borderId="21" xfId="0" applyNumberFormat="1" applyFont="1" applyBorder="1" applyAlignment="1">
      <alignment vertical="center" wrapText="1"/>
    </xf>
    <xf numFmtId="3" fontId="80" fillId="0" borderId="21" xfId="0" applyNumberFormat="1" applyFont="1" applyBorder="1" applyAlignment="1">
      <alignment horizontal="right" vertical="center" wrapText="1"/>
    </xf>
    <xf numFmtId="0" fontId="79" fillId="0" borderId="21" xfId="0" applyFont="1" applyBorder="1" applyAlignment="1">
      <alignment horizontal="center" vertical="center" wrapText="1"/>
    </xf>
    <xf numFmtId="0" fontId="79" fillId="0" borderId="22" xfId="0" applyFont="1" applyBorder="1" applyAlignment="1">
      <alignment horizontal="center" vertical="center" wrapText="1"/>
    </xf>
    <xf numFmtId="3" fontId="80" fillId="0" borderId="22" xfId="0" applyNumberFormat="1" applyFont="1" applyBorder="1" applyAlignment="1">
      <alignment horizontal="right" vertical="center" wrapText="1"/>
    </xf>
    <xf numFmtId="41" fontId="80" fillId="0" borderId="21" xfId="49" applyFont="1" applyBorder="1" applyAlignment="1">
      <alignment vertical="center" wrapText="1"/>
    </xf>
    <xf numFmtId="41" fontId="80" fillId="0" borderId="21" xfId="49" applyFont="1" applyBorder="1" applyAlignment="1">
      <alignment horizontal="right" vertical="center" wrapText="1"/>
    </xf>
    <xf numFmtId="0" fontId="80" fillId="0" borderId="21" xfId="0" applyFont="1" applyBorder="1" applyAlignment="1">
      <alignment horizontal="right" vertical="center" wrapText="1"/>
    </xf>
    <xf numFmtId="176" fontId="11" fillId="0" borderId="21" xfId="0" applyNumberFormat="1" applyFont="1" applyBorder="1" applyAlignment="1" applyProtection="1">
      <alignment horizontal="center" vertical="center"/>
      <protection locked="0"/>
    </xf>
    <xf numFmtId="0" fontId="79" fillId="0" borderId="18" xfId="0" applyFont="1" applyBorder="1" applyAlignment="1">
      <alignment vertical="center" wrapText="1"/>
    </xf>
    <xf numFmtId="41" fontId="80" fillId="0" borderId="22" xfId="49" applyFont="1" applyBorder="1" applyAlignment="1">
      <alignment horizontal="right" vertical="center" wrapText="1"/>
    </xf>
    <xf numFmtId="0" fontId="79" fillId="0" borderId="20" xfId="0" applyFont="1" applyBorder="1" applyAlignment="1">
      <alignment horizontal="center" vertical="center" wrapText="1"/>
    </xf>
    <xf numFmtId="0" fontId="77" fillId="0" borderId="23" xfId="0" applyFont="1" applyBorder="1" applyAlignment="1">
      <alignment horizontal="left" vertical="center" wrapText="1"/>
    </xf>
    <xf numFmtId="41" fontId="80" fillId="0" borderId="20" xfId="49" applyFont="1" applyBorder="1" applyAlignment="1">
      <alignment vertical="center" wrapText="1"/>
    </xf>
    <xf numFmtId="176" fontId="17" fillId="33" borderId="14" xfId="0" applyNumberFormat="1" applyFont="1" applyFill="1" applyBorder="1" applyAlignment="1" applyProtection="1">
      <alignment horizontal="center" vertical="center"/>
      <protection locked="0"/>
    </xf>
    <xf numFmtId="176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176" fontId="11" fillId="33" borderId="16" xfId="0" applyNumberFormat="1" applyFont="1" applyFill="1" applyBorder="1" applyAlignment="1" applyProtection="1">
      <alignment horizontal="right" vertical="center" wrapText="1"/>
      <protection locked="0"/>
    </xf>
    <xf numFmtId="176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176" fontId="17" fillId="33" borderId="16" xfId="0" applyNumberFormat="1" applyFont="1" applyFill="1" applyBorder="1" applyAlignment="1" applyProtection="1">
      <alignment horizontal="right" vertical="center" wrapText="1"/>
      <protection locked="0"/>
    </xf>
    <xf numFmtId="201" fontId="17" fillId="33" borderId="16" xfId="0" applyNumberFormat="1" applyFont="1" applyFill="1" applyBorder="1" applyAlignment="1" applyProtection="1">
      <alignment horizontal="right" vertical="center" wrapText="1"/>
      <protection locked="0"/>
    </xf>
    <xf numFmtId="176" fontId="11" fillId="33" borderId="14" xfId="0" applyNumberFormat="1" applyFont="1" applyFill="1" applyBorder="1" applyAlignment="1" applyProtection="1">
      <alignment horizontal="right" vertical="center" wrapText="1"/>
      <protection locked="0"/>
    </xf>
    <xf numFmtId="201" fontId="11" fillId="33" borderId="14" xfId="0" applyNumberFormat="1" applyFont="1" applyFill="1" applyBorder="1" applyAlignment="1" applyProtection="1">
      <alignment horizontal="right" vertical="center" wrapText="1"/>
      <protection locked="0"/>
    </xf>
    <xf numFmtId="201" fontId="11" fillId="33" borderId="16" xfId="0" applyNumberFormat="1" applyFont="1" applyFill="1" applyBorder="1" applyAlignment="1" applyProtection="1">
      <alignment horizontal="right" vertical="center" wrapText="1"/>
      <protection locked="0"/>
    </xf>
    <xf numFmtId="41" fontId="17" fillId="33" borderId="17" xfId="49" applyFont="1" applyFill="1" applyBorder="1" applyAlignment="1" applyProtection="1">
      <alignment horizontal="right" vertical="center" wrapText="1"/>
      <protection locked="0"/>
    </xf>
    <xf numFmtId="176" fontId="17" fillId="33" borderId="14" xfId="0" applyNumberFormat="1" applyFont="1" applyFill="1" applyBorder="1" applyAlignment="1" applyProtection="1">
      <alignment horizontal="center" vertical="center" wrapText="1"/>
      <protection locked="0"/>
    </xf>
    <xf numFmtId="41" fontId="17" fillId="33" borderId="17" xfId="49" applyFont="1" applyFill="1" applyBorder="1" applyAlignment="1" applyProtection="1">
      <alignment horizontal="left" vertical="center" wrapText="1"/>
      <protection locked="0"/>
    </xf>
    <xf numFmtId="41" fontId="11" fillId="33" borderId="17" xfId="49" applyFont="1" applyFill="1" applyBorder="1" applyAlignment="1" applyProtection="1">
      <alignment horizontal="right" vertical="center" wrapText="1"/>
      <protection locked="0"/>
    </xf>
    <xf numFmtId="176" fontId="17" fillId="33" borderId="14" xfId="0" applyNumberFormat="1" applyFont="1" applyFill="1" applyBorder="1" applyAlignment="1" applyProtection="1">
      <alignment horizontal="right" vertical="center" wrapText="1"/>
      <protection locked="0"/>
    </xf>
    <xf numFmtId="201" fontId="17" fillId="33" borderId="14" xfId="0" applyNumberFormat="1" applyFont="1" applyFill="1" applyBorder="1" applyAlignment="1" applyProtection="1">
      <alignment horizontal="right" vertical="center" wrapText="1"/>
      <protection locked="0"/>
    </xf>
    <xf numFmtId="176" fontId="13" fillId="0" borderId="12" xfId="0" applyNumberFormat="1" applyFont="1" applyBorder="1" applyAlignment="1">
      <alignment horizontal="center" vertical="center"/>
    </xf>
    <xf numFmtId="176" fontId="14" fillId="2" borderId="24" xfId="0" applyNumberFormat="1" applyFont="1" applyFill="1" applyBorder="1" applyAlignment="1" applyProtection="1">
      <alignment horizontal="center" vertical="center"/>
      <protection locked="0"/>
    </xf>
    <xf numFmtId="176" fontId="14" fillId="2" borderId="14" xfId="0" applyNumberFormat="1" applyFont="1" applyFill="1" applyBorder="1" applyAlignment="1" applyProtection="1">
      <alignment horizontal="center" vertical="center"/>
      <protection locked="0"/>
    </xf>
    <xf numFmtId="176" fontId="19" fillId="5" borderId="25" xfId="0" applyNumberFormat="1" applyFont="1" applyFill="1" applyBorder="1" applyAlignment="1" applyProtection="1">
      <alignment horizontal="right" vertical="center" wrapText="1"/>
      <protection locked="0"/>
    </xf>
    <xf numFmtId="41" fontId="11" fillId="5" borderId="26" xfId="49" applyFont="1" applyFill="1" applyBorder="1" applyAlignment="1" applyProtection="1">
      <alignment horizontal="left" vertical="center" wrapText="1"/>
      <protection locked="0"/>
    </xf>
    <xf numFmtId="176" fontId="11" fillId="4" borderId="10" xfId="0" applyNumberFormat="1" applyFont="1" applyFill="1" applyBorder="1" applyAlignment="1" applyProtection="1">
      <alignment horizontal="right" vertical="center" wrapText="1"/>
      <protection locked="0"/>
    </xf>
    <xf numFmtId="41" fontId="19" fillId="4" borderId="13" xfId="49" applyFont="1" applyFill="1" applyBorder="1" applyAlignment="1">
      <alignment horizontal="left" vertical="center" wrapText="1"/>
    </xf>
    <xf numFmtId="0" fontId="77" fillId="2" borderId="27" xfId="0" applyFont="1" applyFill="1" applyBorder="1" applyAlignment="1">
      <alignment horizontal="left" vertical="center" wrapText="1"/>
    </xf>
    <xf numFmtId="0" fontId="77" fillId="2" borderId="28" xfId="0" applyFont="1" applyFill="1" applyBorder="1" applyAlignment="1">
      <alignment horizontal="left" vertical="center" wrapText="1"/>
    </xf>
    <xf numFmtId="176" fontId="11" fillId="2" borderId="14" xfId="0" applyNumberFormat="1" applyFont="1" applyFill="1" applyBorder="1" applyAlignment="1">
      <alignment horizontal="center" vertical="center" wrapText="1"/>
    </xf>
    <xf numFmtId="176" fontId="11" fillId="2" borderId="29" xfId="0" applyNumberFormat="1" applyFont="1" applyFill="1" applyBorder="1" applyAlignment="1">
      <alignment horizontal="center" vertical="center" wrapText="1"/>
    </xf>
    <xf numFmtId="201" fontId="13" fillId="2" borderId="30" xfId="0" applyNumberFormat="1" applyFont="1" applyFill="1" applyBorder="1" applyAlignment="1">
      <alignment horizontal="right" vertical="center"/>
    </xf>
    <xf numFmtId="176" fontId="13" fillId="2" borderId="30" xfId="0" applyNumberFormat="1" applyFont="1" applyFill="1" applyBorder="1" applyAlignment="1">
      <alignment horizontal="center" vertical="center" wrapText="1"/>
    </xf>
    <xf numFmtId="176" fontId="18" fillId="2" borderId="24" xfId="0" applyNumberFormat="1" applyFont="1" applyFill="1" applyBorder="1" applyAlignment="1" applyProtection="1">
      <alignment horizontal="center" vertical="center"/>
      <protection locked="0"/>
    </xf>
    <xf numFmtId="176" fontId="18" fillId="2" borderId="31" xfId="0" applyNumberFormat="1" applyFont="1" applyFill="1" applyBorder="1" applyAlignment="1" applyProtection="1">
      <alignment horizontal="center" vertical="center" wrapText="1"/>
      <protection locked="0"/>
    </xf>
    <xf numFmtId="176" fontId="18" fillId="2" borderId="31" xfId="0" applyNumberFormat="1" applyFont="1" applyFill="1" applyBorder="1" applyAlignment="1">
      <alignment horizontal="center" vertical="center" wrapText="1"/>
    </xf>
    <xf numFmtId="176" fontId="18" fillId="2" borderId="14" xfId="0" applyNumberFormat="1" applyFont="1" applyFill="1" applyBorder="1" applyAlignment="1" applyProtection="1">
      <alignment horizontal="center" vertical="center"/>
      <protection locked="0"/>
    </xf>
    <xf numFmtId="176" fontId="19" fillId="13" borderId="32" xfId="0" applyNumberFormat="1" applyFont="1" applyFill="1" applyBorder="1" applyAlignment="1" applyProtection="1">
      <alignment horizontal="right" vertical="center" wrapText="1"/>
      <protection locked="0"/>
    </xf>
    <xf numFmtId="176" fontId="18" fillId="13" borderId="32" xfId="0" applyNumberFormat="1" applyFont="1" applyFill="1" applyBorder="1" applyAlignment="1" applyProtection="1">
      <alignment horizontal="right" vertical="center" wrapText="1"/>
      <protection locked="0"/>
    </xf>
    <xf numFmtId="201" fontId="18" fillId="13" borderId="33" xfId="0" applyNumberFormat="1" applyFont="1" applyFill="1" applyBorder="1" applyAlignment="1" applyProtection="1">
      <alignment horizontal="center" vertical="center"/>
      <protection locked="0"/>
    </xf>
    <xf numFmtId="201" fontId="18" fillId="13" borderId="34" xfId="0" applyNumberFormat="1" applyFont="1" applyFill="1" applyBorder="1" applyAlignment="1" applyProtection="1">
      <alignment horizontal="center" vertical="center"/>
      <protection locked="0"/>
    </xf>
    <xf numFmtId="201" fontId="19" fillId="13" borderId="33" xfId="0" applyNumberFormat="1" applyFont="1" applyFill="1" applyBorder="1" applyAlignment="1" applyProtection="1">
      <alignment horizontal="right" vertical="center"/>
      <protection locked="0"/>
    </xf>
    <xf numFmtId="201" fontId="18" fillId="13" borderId="33" xfId="0" applyNumberFormat="1" applyFont="1" applyFill="1" applyBorder="1" applyAlignment="1" applyProtection="1">
      <alignment horizontal="right" vertical="center"/>
      <protection locked="0"/>
    </xf>
    <xf numFmtId="176" fontId="19" fillId="13" borderId="35" xfId="0" applyNumberFormat="1" applyFont="1" applyFill="1" applyBorder="1" applyAlignment="1" applyProtection="1">
      <alignment horizontal="right" vertical="center" wrapText="1"/>
      <protection locked="0"/>
    </xf>
    <xf numFmtId="201" fontId="19" fillId="13" borderId="34" xfId="0" applyNumberFormat="1" applyFont="1" applyFill="1" applyBorder="1" applyAlignment="1" applyProtection="1">
      <alignment horizontal="right" vertical="center"/>
      <protection locked="0"/>
    </xf>
    <xf numFmtId="201" fontId="18" fillId="13" borderId="34" xfId="0" applyNumberFormat="1" applyFont="1" applyFill="1" applyBorder="1" applyAlignment="1" applyProtection="1">
      <alignment horizontal="right" vertical="center"/>
      <protection locked="0"/>
    </xf>
    <xf numFmtId="176" fontId="18" fillId="5" borderId="25" xfId="0" applyNumberFormat="1" applyFont="1" applyFill="1" applyBorder="1" applyAlignment="1" applyProtection="1">
      <alignment horizontal="right" vertical="center" wrapText="1"/>
      <protection locked="0"/>
    </xf>
    <xf numFmtId="201" fontId="19" fillId="5" borderId="26" xfId="0" applyNumberFormat="1" applyFont="1" applyFill="1" applyBorder="1" applyAlignment="1" applyProtection="1">
      <alignment horizontal="right" vertical="center"/>
      <protection locked="0"/>
    </xf>
    <xf numFmtId="41" fontId="18" fillId="5" borderId="26" xfId="49" applyFont="1" applyFill="1" applyBorder="1" applyAlignment="1">
      <alignment horizontal="left" vertical="center" wrapText="1"/>
    </xf>
    <xf numFmtId="201" fontId="18" fillId="5" borderId="26" xfId="0" applyNumberFormat="1" applyFont="1" applyFill="1" applyBorder="1" applyAlignment="1" applyProtection="1">
      <alignment horizontal="right" vertical="center"/>
      <protection locked="0"/>
    </xf>
    <xf numFmtId="41" fontId="19" fillId="5" borderId="26" xfId="49" applyFont="1" applyFill="1" applyBorder="1" applyAlignment="1" applyProtection="1">
      <alignment horizontal="left" vertical="center" wrapText="1"/>
      <protection locked="0"/>
    </xf>
    <xf numFmtId="176" fontId="17" fillId="4" borderId="10" xfId="0" applyNumberFormat="1" applyFont="1" applyFill="1" applyBorder="1" applyAlignment="1" applyProtection="1">
      <alignment horizontal="center" vertical="center"/>
      <protection locked="0"/>
    </xf>
    <xf numFmtId="176" fontId="17" fillId="4" borderId="10" xfId="0" applyNumberFormat="1" applyFont="1" applyFill="1" applyBorder="1" applyAlignment="1" applyProtection="1">
      <alignment horizontal="right" vertical="center" wrapText="1"/>
      <protection locked="0"/>
    </xf>
    <xf numFmtId="201" fontId="17" fillId="4" borderId="10" xfId="0" applyNumberFormat="1" applyFont="1" applyFill="1" applyBorder="1" applyAlignment="1" applyProtection="1">
      <alignment horizontal="right" vertical="center" wrapText="1"/>
      <protection locked="0"/>
    </xf>
    <xf numFmtId="201" fontId="19" fillId="4" borderId="13" xfId="0" applyNumberFormat="1" applyFont="1" applyFill="1" applyBorder="1" applyAlignment="1" applyProtection="1">
      <alignment horizontal="right" vertical="center"/>
      <protection locked="0"/>
    </xf>
    <xf numFmtId="201" fontId="18" fillId="4" borderId="13" xfId="0" applyNumberFormat="1" applyFont="1" applyFill="1" applyBorder="1" applyAlignment="1" applyProtection="1">
      <alignment horizontal="right" vertical="center"/>
      <protection locked="0"/>
    </xf>
    <xf numFmtId="41" fontId="18" fillId="4" borderId="13" xfId="49" applyFont="1" applyFill="1" applyBorder="1" applyAlignment="1">
      <alignment horizontal="left" vertical="center" wrapText="1"/>
    </xf>
    <xf numFmtId="201" fontId="11" fillId="4" borderId="10" xfId="0" applyNumberFormat="1" applyFont="1" applyFill="1" applyBorder="1" applyAlignment="1" applyProtection="1">
      <alignment horizontal="right" vertical="center" wrapText="1"/>
      <protection locked="0"/>
    </xf>
    <xf numFmtId="41" fontId="11" fillId="4" borderId="13" xfId="49" applyFont="1" applyFill="1" applyBorder="1" applyAlignment="1">
      <alignment horizontal="left" vertical="center" wrapText="1"/>
    </xf>
    <xf numFmtId="201" fontId="17" fillId="4" borderId="13" xfId="0" applyNumberFormat="1" applyFont="1" applyFill="1" applyBorder="1" applyAlignment="1" applyProtection="1">
      <alignment horizontal="right" vertical="center"/>
      <protection locked="0"/>
    </xf>
    <xf numFmtId="41" fontId="17" fillId="4" borderId="13" xfId="49" applyFont="1" applyFill="1" applyBorder="1" applyAlignment="1">
      <alignment horizontal="left" vertical="center" wrapText="1"/>
    </xf>
    <xf numFmtId="201" fontId="11" fillId="4" borderId="13" xfId="0" applyNumberFormat="1" applyFont="1" applyFill="1" applyBorder="1" applyAlignment="1" applyProtection="1">
      <alignment horizontal="right" vertical="center"/>
      <protection locked="0"/>
    </xf>
    <xf numFmtId="224" fontId="11" fillId="2" borderId="14" xfId="0" applyNumberFormat="1" applyFont="1" applyFill="1" applyBorder="1" applyAlignment="1">
      <alignment horizontal="center" vertical="center" wrapText="1"/>
    </xf>
    <xf numFmtId="224" fontId="13" fillId="0" borderId="10" xfId="0" applyNumberFormat="1" applyFont="1" applyBorder="1" applyAlignment="1">
      <alignment horizontal="right" vertical="center"/>
    </xf>
    <xf numFmtId="224" fontId="13" fillId="0" borderId="12" xfId="0" applyNumberFormat="1" applyFont="1" applyBorder="1" applyAlignment="1">
      <alignment horizontal="right" vertical="center"/>
    </xf>
    <xf numFmtId="224" fontId="13" fillId="0" borderId="36" xfId="0" applyNumberFormat="1" applyFont="1" applyBorder="1" applyAlignment="1">
      <alignment horizontal="right" vertical="center"/>
    </xf>
    <xf numFmtId="224" fontId="13" fillId="0" borderId="29" xfId="0" applyNumberFormat="1" applyFont="1" applyBorder="1" applyAlignment="1">
      <alignment horizontal="right" vertical="center"/>
    </xf>
    <xf numFmtId="224" fontId="13" fillId="0" borderId="37" xfId="0" applyNumberFormat="1" applyFont="1" applyBorder="1" applyAlignment="1">
      <alignment horizontal="right" vertical="center"/>
    </xf>
    <xf numFmtId="224" fontId="13" fillId="2" borderId="30" xfId="0" applyNumberFormat="1" applyFont="1" applyFill="1" applyBorder="1" applyAlignment="1">
      <alignment horizontal="right" vertical="center"/>
    </xf>
    <xf numFmtId="224" fontId="13" fillId="2" borderId="38" xfId="0" applyNumberFormat="1" applyFont="1" applyFill="1" applyBorder="1" applyAlignment="1">
      <alignment horizontal="right" vertical="center"/>
    </xf>
    <xf numFmtId="224" fontId="80" fillId="0" borderId="21" xfId="0" applyNumberFormat="1" applyFont="1" applyBorder="1" applyAlignment="1">
      <alignment vertical="center" wrapText="1"/>
    </xf>
    <xf numFmtId="224" fontId="80" fillId="0" borderId="20" xfId="0" applyNumberFormat="1" applyFont="1" applyBorder="1" applyAlignment="1">
      <alignment vertical="center" wrapText="1"/>
    </xf>
    <xf numFmtId="224" fontId="80" fillId="0" borderId="22" xfId="0" applyNumberFormat="1" applyFont="1" applyBorder="1" applyAlignment="1">
      <alignment vertical="center" wrapText="1"/>
    </xf>
    <xf numFmtId="3" fontId="81" fillId="2" borderId="39" xfId="0" applyNumberFormat="1" applyFont="1" applyFill="1" applyBorder="1" applyAlignment="1">
      <alignment vertical="center" wrapText="1"/>
    </xf>
    <xf numFmtId="224" fontId="81" fillId="2" borderId="39" xfId="0" applyNumberFormat="1" applyFont="1" applyFill="1" applyBorder="1" applyAlignment="1">
      <alignment vertical="center" wrapText="1"/>
    </xf>
    <xf numFmtId="224" fontId="11" fillId="33" borderId="16" xfId="0" applyNumberFormat="1" applyFont="1" applyFill="1" applyBorder="1" applyAlignment="1" applyProtection="1">
      <alignment horizontal="right" vertical="center"/>
      <protection locked="0"/>
    </xf>
    <xf numFmtId="224" fontId="19" fillId="13" borderId="32" xfId="0" applyNumberFormat="1" applyFont="1" applyFill="1" applyBorder="1" applyAlignment="1" applyProtection="1">
      <alignment horizontal="right" vertical="center" wrapText="1"/>
      <protection locked="0"/>
    </xf>
    <xf numFmtId="224" fontId="19" fillId="5" borderId="25" xfId="0" applyNumberFormat="1" applyFont="1" applyFill="1" applyBorder="1" applyAlignment="1" applyProtection="1">
      <alignment horizontal="right" vertical="center" wrapText="1"/>
      <protection locked="0"/>
    </xf>
    <xf numFmtId="224" fontId="11" fillId="4" borderId="10" xfId="0" applyNumberFormat="1" applyFont="1" applyFill="1" applyBorder="1" applyAlignment="1" applyProtection="1">
      <alignment horizontal="right" vertical="center" wrapText="1"/>
      <protection locked="0"/>
    </xf>
    <xf numFmtId="224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224" fontId="11" fillId="33" borderId="14" xfId="0" applyNumberFormat="1" applyFont="1" applyFill="1" applyBorder="1" applyAlignment="1" applyProtection="1">
      <alignment horizontal="right" vertical="center" wrapText="1"/>
      <protection locked="0"/>
    </xf>
    <xf numFmtId="224" fontId="11" fillId="33" borderId="16" xfId="0" applyNumberFormat="1" applyFont="1" applyFill="1" applyBorder="1" applyAlignment="1" applyProtection="1">
      <alignment horizontal="right" vertical="center" wrapText="1"/>
      <protection locked="0"/>
    </xf>
    <xf numFmtId="224" fontId="18" fillId="13" borderId="32" xfId="0" applyNumberFormat="1" applyFont="1" applyFill="1" applyBorder="1" applyAlignment="1" applyProtection="1">
      <alignment horizontal="right" vertical="center" wrapText="1"/>
      <protection locked="0"/>
    </xf>
    <xf numFmtId="224" fontId="17" fillId="5" borderId="10" xfId="0" applyNumberFormat="1" applyFont="1" applyFill="1" applyBorder="1" applyAlignment="1" applyProtection="1">
      <alignment horizontal="right" vertical="center" wrapText="1"/>
      <protection locked="0"/>
    </xf>
    <xf numFmtId="224" fontId="17" fillId="4" borderId="10" xfId="0" applyNumberFormat="1" applyFont="1" applyFill="1" applyBorder="1" applyAlignment="1" applyProtection="1">
      <alignment horizontal="right" vertical="center" wrapText="1"/>
      <protection locked="0"/>
    </xf>
    <xf numFmtId="224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224" fontId="17" fillId="33" borderId="14" xfId="0" applyNumberFormat="1" applyFont="1" applyFill="1" applyBorder="1" applyAlignment="1" applyProtection="1">
      <alignment horizontal="right" vertical="center" wrapText="1"/>
      <protection locked="0"/>
    </xf>
    <xf numFmtId="224" fontId="18" fillId="5" borderId="25" xfId="0" applyNumberFormat="1" applyFont="1" applyFill="1" applyBorder="1" applyAlignment="1" applyProtection="1">
      <alignment horizontal="right" vertical="center" wrapText="1"/>
      <protection locked="0"/>
    </xf>
    <xf numFmtId="224" fontId="17" fillId="33" borderId="16" xfId="0" applyNumberFormat="1" applyFont="1" applyFill="1" applyBorder="1" applyAlignment="1" applyProtection="1">
      <alignment horizontal="right" vertical="center" wrapText="1"/>
      <protection locked="0"/>
    </xf>
    <xf numFmtId="224" fontId="18" fillId="13" borderId="35" xfId="0" applyNumberFormat="1" applyFont="1" applyFill="1" applyBorder="1" applyAlignment="1" applyProtection="1">
      <alignment horizontal="right" vertical="center" wrapText="1"/>
      <protection locked="0"/>
    </xf>
    <xf numFmtId="224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224" fontId="19" fillId="33" borderId="14" xfId="0" applyNumberFormat="1" applyFont="1" applyFill="1" applyBorder="1" applyAlignment="1" applyProtection="1">
      <alignment horizontal="right" vertical="center" wrapText="1"/>
      <protection locked="0"/>
    </xf>
    <xf numFmtId="224" fontId="19" fillId="13" borderId="35" xfId="0" applyNumberFormat="1" applyFont="1" applyFill="1" applyBorder="1" applyAlignment="1" applyProtection="1">
      <alignment horizontal="right" vertical="center" wrapText="1"/>
      <protection locked="0"/>
    </xf>
    <xf numFmtId="3" fontId="82" fillId="2" borderId="40" xfId="0" applyNumberFormat="1" applyFont="1" applyFill="1" applyBorder="1" applyAlignment="1">
      <alignment horizontal="right" vertical="center" wrapText="1"/>
    </xf>
    <xf numFmtId="224" fontId="82" fillId="2" borderId="4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176" fontId="7" fillId="0" borderId="0" xfId="0" applyNumberFormat="1" applyFont="1" applyAlignment="1" applyProtection="1">
      <alignment horizontal="left" vertical="center" wrapText="1"/>
      <protection locked="0"/>
    </xf>
    <xf numFmtId="176" fontId="4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6" fontId="7" fillId="0" borderId="0" xfId="0" applyNumberFormat="1" applyFont="1" applyAlignment="1" applyProtection="1">
      <alignment vertical="center" wrapText="1"/>
      <protection locked="0"/>
    </xf>
    <xf numFmtId="0" fontId="30" fillId="0" borderId="0" xfId="0" applyFont="1" applyAlignment="1">
      <alignment horizontal="center" vertical="center"/>
    </xf>
    <xf numFmtId="176" fontId="12" fillId="0" borderId="0" xfId="49" applyNumberFormat="1" applyFont="1" applyAlignment="1">
      <alignment horizontal="center" vertical="center"/>
    </xf>
    <xf numFmtId="176" fontId="12" fillId="0" borderId="0" xfId="49" applyNumberFormat="1" applyFont="1" applyAlignment="1" quotePrefix="1">
      <alignment horizontal="center" vertical="center"/>
    </xf>
    <xf numFmtId="176" fontId="13" fillId="2" borderId="41" xfId="0" applyNumberFormat="1" applyFont="1" applyFill="1" applyBorder="1" applyAlignment="1">
      <alignment horizontal="center" vertical="center" wrapText="1"/>
    </xf>
    <xf numFmtId="176" fontId="13" fillId="2" borderId="30" xfId="0" applyNumberFormat="1" applyFont="1" applyFill="1" applyBorder="1" applyAlignment="1">
      <alignment horizontal="center" vertical="center" wrapText="1"/>
    </xf>
    <xf numFmtId="224" fontId="11" fillId="2" borderId="25" xfId="0" applyNumberFormat="1" applyFont="1" applyFill="1" applyBorder="1" applyAlignment="1">
      <alignment horizontal="center" vertical="center"/>
    </xf>
    <xf numFmtId="176" fontId="11" fillId="2" borderId="25" xfId="0" applyNumberFormat="1" applyFont="1" applyFill="1" applyBorder="1" applyAlignment="1">
      <alignment horizontal="center" vertical="center"/>
    </xf>
    <xf numFmtId="176" fontId="11" fillId="2" borderId="42" xfId="0" applyNumberFormat="1" applyFont="1" applyFill="1" applyBorder="1" applyAlignment="1">
      <alignment horizontal="center" vertical="center"/>
    </xf>
    <xf numFmtId="176" fontId="11" fillId="2" borderId="43" xfId="0" applyNumberFormat="1" applyFont="1" applyFill="1" applyBorder="1" applyAlignment="1">
      <alignment horizontal="center" vertical="center"/>
    </xf>
    <xf numFmtId="176" fontId="11" fillId="2" borderId="44" xfId="0" applyNumberFormat="1" applyFont="1" applyFill="1" applyBorder="1" applyAlignment="1">
      <alignment horizontal="center" vertical="center"/>
    </xf>
    <xf numFmtId="176" fontId="11" fillId="2" borderId="14" xfId="0" applyNumberFormat="1" applyFont="1" applyFill="1" applyBorder="1" applyAlignment="1">
      <alignment horizontal="center" vertical="center"/>
    </xf>
    <xf numFmtId="176" fontId="13" fillId="0" borderId="45" xfId="0" applyNumberFormat="1" applyFont="1" applyBorder="1" applyAlignment="1">
      <alignment horizontal="center" vertical="center"/>
    </xf>
    <xf numFmtId="176" fontId="13" fillId="0" borderId="46" xfId="0" applyNumberFormat="1" applyFont="1" applyBorder="1" applyAlignment="1">
      <alignment horizontal="center" vertical="center"/>
    </xf>
    <xf numFmtId="176" fontId="13" fillId="0" borderId="47" xfId="0" applyNumberFormat="1" applyFont="1" applyBorder="1" applyAlignment="1">
      <alignment horizontal="center" vertical="center"/>
    </xf>
    <xf numFmtId="176" fontId="13" fillId="0" borderId="48" xfId="0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76" fontId="13" fillId="0" borderId="49" xfId="0" applyNumberFormat="1" applyFont="1" applyBorder="1" applyAlignment="1">
      <alignment horizontal="center" vertical="center"/>
    </xf>
    <xf numFmtId="176" fontId="13" fillId="0" borderId="50" xfId="0" applyNumberFormat="1" applyFont="1" applyBorder="1" applyAlignment="1">
      <alignment horizontal="center" vertical="center"/>
    </xf>
    <xf numFmtId="176" fontId="13" fillId="0" borderId="51" xfId="0" applyNumberFormat="1" applyFont="1" applyBorder="1" applyAlignment="1">
      <alignment horizontal="center" vertical="center"/>
    </xf>
    <xf numFmtId="176" fontId="13" fillId="0" borderId="52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6" fontId="11" fillId="0" borderId="51" xfId="0" applyNumberFormat="1" applyFont="1" applyBorder="1" applyAlignment="1">
      <alignment horizontal="right" vertical="center"/>
    </xf>
    <xf numFmtId="201" fontId="13" fillId="0" borderId="12" xfId="0" applyNumberFormat="1" applyFont="1" applyBorder="1" applyAlignment="1">
      <alignment horizontal="center" vertical="center"/>
    </xf>
    <xf numFmtId="201" fontId="13" fillId="0" borderId="10" xfId="0" applyNumberFormat="1" applyFont="1" applyBorder="1" applyAlignment="1">
      <alignment horizontal="center" vertical="center"/>
    </xf>
    <xf numFmtId="201" fontId="13" fillId="0" borderId="14" xfId="0" applyNumberFormat="1" applyFont="1" applyBorder="1" applyAlignment="1">
      <alignment horizontal="center" vertical="center"/>
    </xf>
    <xf numFmtId="176" fontId="11" fillId="0" borderId="53" xfId="0" applyNumberFormat="1" applyFont="1" applyBorder="1" applyAlignment="1">
      <alignment horizontal="center" vertical="center"/>
    </xf>
    <xf numFmtId="176" fontId="11" fillId="0" borderId="41" xfId="0" applyNumberFormat="1" applyFont="1" applyBorder="1" applyAlignment="1">
      <alignment horizontal="center" vertical="center"/>
    </xf>
    <xf numFmtId="0" fontId="83" fillId="2" borderId="54" xfId="0" applyFont="1" applyFill="1" applyBorder="1" applyAlignment="1">
      <alignment horizontal="center" vertical="center" wrapText="1"/>
    </xf>
    <xf numFmtId="0" fontId="83" fillId="2" borderId="55" xfId="0" applyFont="1" applyFill="1" applyBorder="1" applyAlignment="1">
      <alignment horizontal="center" vertical="center" wrapText="1"/>
    </xf>
    <xf numFmtId="0" fontId="84" fillId="2" borderId="56" xfId="0" applyFont="1" applyFill="1" applyBorder="1" applyAlignment="1">
      <alignment horizontal="center" vertical="center" wrapText="1"/>
    </xf>
    <xf numFmtId="0" fontId="84" fillId="2" borderId="40" xfId="0" applyFont="1" applyFill="1" applyBorder="1" applyAlignment="1">
      <alignment horizontal="center" vertical="center" wrapText="1"/>
    </xf>
    <xf numFmtId="176" fontId="11" fillId="0" borderId="57" xfId="0" applyNumberFormat="1" applyFont="1" applyBorder="1" applyAlignment="1" applyProtection="1">
      <alignment horizontal="center" vertical="center" wrapText="1"/>
      <protection locked="0"/>
    </xf>
    <xf numFmtId="176" fontId="11" fillId="0" borderId="58" xfId="0" applyNumberFormat="1" applyFont="1" applyBorder="1" applyAlignment="1" applyProtection="1">
      <alignment horizontal="center" vertical="center"/>
      <protection locked="0"/>
    </xf>
    <xf numFmtId="176" fontId="11" fillId="0" borderId="59" xfId="0" applyNumberFormat="1" applyFont="1" applyBorder="1" applyAlignment="1" applyProtection="1">
      <alignment horizontal="center" vertical="center"/>
      <protection locked="0"/>
    </xf>
    <xf numFmtId="0" fontId="83" fillId="2" borderId="60" xfId="0" applyFont="1" applyFill="1" applyBorder="1" applyAlignment="1">
      <alignment horizontal="center" vertical="center" wrapText="1"/>
    </xf>
    <xf numFmtId="0" fontId="83" fillId="2" borderId="61" xfId="0" applyFont="1" applyFill="1" applyBorder="1" applyAlignment="1">
      <alignment horizontal="center" vertical="center" wrapText="1"/>
    </xf>
    <xf numFmtId="0" fontId="83" fillId="2" borderId="62" xfId="0" applyFont="1" applyFill="1" applyBorder="1" applyAlignment="1">
      <alignment horizontal="center" vertical="center" wrapText="1"/>
    </xf>
    <xf numFmtId="0" fontId="83" fillId="2" borderId="63" xfId="0" applyFont="1" applyFill="1" applyBorder="1" applyAlignment="1">
      <alignment horizontal="center" vertical="center" wrapText="1"/>
    </xf>
    <xf numFmtId="0" fontId="83" fillId="2" borderId="64" xfId="0" applyFont="1" applyFill="1" applyBorder="1" applyAlignment="1">
      <alignment horizontal="center" vertical="center" wrapText="1"/>
    </xf>
    <xf numFmtId="0" fontId="83" fillId="2" borderId="39" xfId="0" applyFont="1" applyFill="1" applyBorder="1" applyAlignment="1">
      <alignment horizontal="center" vertical="center" wrapText="1"/>
    </xf>
    <xf numFmtId="0" fontId="78" fillId="0" borderId="0" xfId="0" applyFont="1" applyBorder="1" applyAlignment="1">
      <alignment horizontal="left" vertical="center" wrapText="1"/>
    </xf>
    <xf numFmtId="0" fontId="85" fillId="2" borderId="61" xfId="0" applyFont="1" applyFill="1" applyBorder="1" applyAlignment="1">
      <alignment horizontal="center" vertical="center" wrapText="1"/>
    </xf>
    <xf numFmtId="0" fontId="84" fillId="2" borderId="63" xfId="0" applyFont="1" applyFill="1" applyBorder="1" applyAlignment="1">
      <alignment horizontal="center" vertical="center" wrapText="1"/>
    </xf>
    <xf numFmtId="176" fontId="29" fillId="0" borderId="0" xfId="0" applyNumberFormat="1" applyFont="1" applyBorder="1" applyAlignment="1" applyProtection="1">
      <alignment horizontal="center" vertical="center"/>
      <protection locked="0"/>
    </xf>
    <xf numFmtId="0" fontId="84" fillId="2" borderId="65" xfId="0" applyFont="1" applyFill="1" applyBorder="1" applyAlignment="1">
      <alignment horizontal="center" vertical="center" wrapText="1"/>
    </xf>
    <xf numFmtId="0" fontId="84" fillId="2" borderId="66" xfId="0" applyFont="1" applyFill="1" applyBorder="1" applyAlignment="1">
      <alignment horizontal="center" vertical="center" wrapText="1"/>
    </xf>
    <xf numFmtId="176" fontId="11" fillId="0" borderId="67" xfId="0" applyNumberFormat="1" applyFont="1" applyBorder="1" applyAlignment="1" applyProtection="1">
      <alignment horizontal="center" vertical="center" wrapText="1"/>
      <protection locked="0"/>
    </xf>
    <xf numFmtId="176" fontId="11" fillId="0" borderId="67" xfId="0" applyNumberFormat="1" applyFont="1" applyBorder="1" applyAlignment="1" applyProtection="1">
      <alignment horizontal="center" vertical="center"/>
      <protection locked="0"/>
    </xf>
    <xf numFmtId="0" fontId="84" fillId="2" borderId="68" xfId="0" applyFont="1" applyFill="1" applyBorder="1" applyAlignment="1">
      <alignment horizontal="center" vertical="center" wrapText="1"/>
    </xf>
    <xf numFmtId="0" fontId="84" fillId="2" borderId="69" xfId="0" applyFont="1" applyFill="1" applyBorder="1" applyAlignment="1">
      <alignment horizontal="center" vertical="center" wrapText="1"/>
    </xf>
    <xf numFmtId="0" fontId="83" fillId="2" borderId="70" xfId="0" applyFont="1" applyFill="1" applyBorder="1" applyAlignment="1">
      <alignment horizontal="center" vertical="center" wrapText="1"/>
    </xf>
    <xf numFmtId="0" fontId="83" fillId="2" borderId="71" xfId="0" applyFont="1" applyFill="1" applyBorder="1" applyAlignment="1">
      <alignment horizontal="center" vertical="center" wrapText="1"/>
    </xf>
    <xf numFmtId="0" fontId="83" fillId="2" borderId="72" xfId="0" applyFont="1" applyFill="1" applyBorder="1" applyAlignment="1">
      <alignment horizontal="center" vertical="center" wrapText="1"/>
    </xf>
    <xf numFmtId="0" fontId="83" fillId="2" borderId="73" xfId="0" applyFont="1" applyFill="1" applyBorder="1" applyAlignment="1">
      <alignment horizontal="center" vertical="center" wrapText="1"/>
    </xf>
    <xf numFmtId="0" fontId="85" fillId="2" borderId="54" xfId="0" applyFont="1" applyFill="1" applyBorder="1" applyAlignment="1">
      <alignment horizontal="center" vertical="center" wrapText="1"/>
    </xf>
    <xf numFmtId="0" fontId="84" fillId="2" borderId="55" xfId="0" applyFont="1" applyFill="1" applyBorder="1" applyAlignment="1">
      <alignment horizontal="center" vertical="center" wrapText="1"/>
    </xf>
    <xf numFmtId="176" fontId="18" fillId="33" borderId="74" xfId="0" applyNumberFormat="1" applyFont="1" applyFill="1" applyBorder="1" applyAlignment="1" applyProtection="1">
      <alignment horizontal="center" vertical="center"/>
      <protection locked="0"/>
    </xf>
    <xf numFmtId="176" fontId="18" fillId="33" borderId="75" xfId="0" applyNumberFormat="1" applyFont="1" applyFill="1" applyBorder="1" applyAlignment="1" applyProtection="1">
      <alignment horizontal="center" vertical="center"/>
      <protection locked="0"/>
    </xf>
    <xf numFmtId="176" fontId="18" fillId="33" borderId="76" xfId="0" applyNumberFormat="1" applyFont="1" applyFill="1" applyBorder="1" applyAlignment="1" applyProtection="1">
      <alignment horizontal="center" vertical="center"/>
      <protection locked="0"/>
    </xf>
    <xf numFmtId="176" fontId="18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18" fillId="33" borderId="16" xfId="0" applyNumberFormat="1" applyFont="1" applyFill="1" applyBorder="1" applyAlignment="1" applyProtection="1">
      <alignment horizontal="center" vertical="center" wrapText="1"/>
      <protection locked="0"/>
    </xf>
    <xf numFmtId="176" fontId="18" fillId="33" borderId="14" xfId="0" applyNumberFormat="1" applyFont="1" applyFill="1" applyBorder="1" applyAlignment="1" applyProtection="1">
      <alignment horizontal="center" vertical="center" wrapText="1"/>
      <protection locked="0"/>
    </xf>
    <xf numFmtId="176" fontId="18" fillId="33" borderId="10" xfId="0" applyNumberFormat="1" applyFont="1" applyFill="1" applyBorder="1" applyAlignment="1" applyProtection="1">
      <alignment horizontal="center" vertical="center"/>
      <protection locked="0"/>
    </xf>
    <xf numFmtId="176" fontId="18" fillId="33" borderId="14" xfId="0" applyNumberFormat="1" applyFont="1" applyFill="1" applyBorder="1" applyAlignment="1" applyProtection="1">
      <alignment horizontal="center" vertical="center"/>
      <protection locked="0"/>
    </xf>
    <xf numFmtId="176" fontId="18" fillId="33" borderId="24" xfId="0" applyNumberFormat="1" applyFont="1" applyFill="1" applyBorder="1" applyAlignment="1" applyProtection="1">
      <alignment horizontal="center" vertical="center"/>
      <protection locked="0"/>
    </xf>
    <xf numFmtId="176" fontId="18" fillId="33" borderId="74" xfId="0" applyNumberFormat="1" applyFont="1" applyFill="1" applyBorder="1" applyAlignment="1" applyProtection="1">
      <alignment horizontal="center" vertical="center" wrapText="1"/>
      <protection locked="0"/>
    </xf>
    <xf numFmtId="176" fontId="18" fillId="33" borderId="75" xfId="0" applyNumberFormat="1" applyFont="1" applyFill="1" applyBorder="1" applyAlignment="1" applyProtection="1">
      <alignment horizontal="center" vertical="center" wrapText="1"/>
      <protection locked="0"/>
    </xf>
    <xf numFmtId="176" fontId="18" fillId="33" borderId="24" xfId="0" applyNumberFormat="1" applyFont="1" applyFill="1" applyBorder="1" applyAlignment="1" applyProtection="1">
      <alignment horizontal="center" vertical="center" wrapText="1"/>
      <protection locked="0"/>
    </xf>
    <xf numFmtId="176" fontId="18" fillId="5" borderId="25" xfId="0" applyNumberFormat="1" applyFont="1" applyFill="1" applyBorder="1" applyAlignment="1" applyProtection="1">
      <alignment horizontal="center" vertical="center"/>
      <protection locked="0"/>
    </xf>
    <xf numFmtId="176" fontId="18" fillId="13" borderId="77" xfId="0" applyNumberFormat="1" applyFont="1" applyFill="1" applyBorder="1" applyAlignment="1" applyProtection="1">
      <alignment horizontal="center" vertical="center"/>
      <protection locked="0"/>
    </xf>
    <xf numFmtId="176" fontId="18" fillId="13" borderId="32" xfId="0" applyNumberFormat="1" applyFont="1" applyFill="1" applyBorder="1" applyAlignment="1" applyProtection="1">
      <alignment horizontal="center" vertical="center"/>
      <protection locked="0"/>
    </xf>
    <xf numFmtId="176" fontId="18" fillId="2" borderId="78" xfId="0" applyNumberFormat="1" applyFont="1" applyFill="1" applyBorder="1" applyAlignment="1" applyProtection="1">
      <alignment horizontal="center" vertical="center"/>
      <protection locked="0"/>
    </xf>
    <xf numFmtId="176" fontId="18" fillId="2" borderId="31" xfId="0" applyNumberFormat="1" applyFont="1" applyFill="1" applyBorder="1" applyAlignment="1" applyProtection="1">
      <alignment horizontal="center" vertical="center"/>
      <protection locked="0"/>
    </xf>
    <xf numFmtId="176" fontId="19" fillId="2" borderId="31" xfId="0" applyNumberFormat="1" applyFont="1" applyFill="1" applyBorder="1" applyAlignment="1">
      <alignment horizontal="center" vertical="center" wrapText="1"/>
    </xf>
    <xf numFmtId="176" fontId="19" fillId="2" borderId="14" xfId="0" applyNumberFormat="1" applyFont="1" applyFill="1" applyBorder="1" applyAlignment="1">
      <alignment horizontal="center" vertical="center" wrapText="1"/>
    </xf>
    <xf numFmtId="41" fontId="19" fillId="2" borderId="79" xfId="49" applyFont="1" applyFill="1" applyBorder="1" applyAlignment="1" applyProtection="1">
      <alignment horizontal="center" vertical="center" wrapText="1"/>
      <protection locked="0"/>
    </xf>
    <xf numFmtId="41" fontId="19" fillId="2" borderId="17" xfId="49" applyFont="1" applyFill="1" applyBorder="1" applyAlignment="1" applyProtection="1">
      <alignment horizontal="center" vertical="center" wrapText="1"/>
      <protection locked="0"/>
    </xf>
    <xf numFmtId="201" fontId="19" fillId="2" borderId="14" xfId="0" applyNumberFormat="1" applyFont="1" applyFill="1" applyBorder="1" applyAlignment="1" applyProtection="1">
      <alignment horizontal="center" vertical="center" wrapText="1"/>
      <protection locked="0"/>
    </xf>
    <xf numFmtId="176" fontId="18" fillId="5" borderId="25" xfId="0" applyNumberFormat="1" applyFont="1" applyFill="1" applyBorder="1" applyAlignment="1" applyProtection="1">
      <alignment horizontal="center" vertical="center" wrapText="1"/>
      <protection locked="0"/>
    </xf>
    <xf numFmtId="176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20" fillId="33" borderId="14" xfId="0" applyNumberFormat="1" applyFont="1" applyFill="1" applyBorder="1" applyAlignment="1" applyProtection="1">
      <alignment horizontal="center" vertical="center" wrapText="1"/>
      <protection locked="0"/>
    </xf>
    <xf numFmtId="41" fontId="18" fillId="2" borderId="79" xfId="49" applyFont="1" applyFill="1" applyBorder="1" applyAlignment="1" applyProtection="1">
      <alignment horizontal="center" vertical="center" wrapText="1"/>
      <protection locked="0"/>
    </xf>
    <xf numFmtId="41" fontId="18" fillId="2" borderId="17" xfId="49" applyFont="1" applyFill="1" applyBorder="1" applyAlignment="1" applyProtection="1">
      <alignment horizontal="center" vertical="center" wrapText="1"/>
      <protection locked="0"/>
    </xf>
    <xf numFmtId="176" fontId="18" fillId="2" borderId="14" xfId="0" applyNumberFormat="1" applyFont="1" applyFill="1" applyBorder="1" applyAlignment="1">
      <alignment horizontal="center" vertical="center" wrapText="1"/>
    </xf>
    <xf numFmtId="201" fontId="18" fillId="2" borderId="14" xfId="0" applyNumberFormat="1" applyFont="1" applyFill="1" applyBorder="1" applyAlignment="1" applyProtection="1">
      <alignment horizontal="center" vertical="center" wrapText="1"/>
      <protection locked="0"/>
    </xf>
    <xf numFmtId="176" fontId="18" fillId="2" borderId="31" xfId="0" applyNumberFormat="1" applyFont="1" applyFill="1" applyBorder="1" applyAlignment="1">
      <alignment horizontal="center" vertical="center" wrapText="1"/>
    </xf>
    <xf numFmtId="176" fontId="14" fillId="2" borderId="31" xfId="0" applyNumberFormat="1" applyFont="1" applyFill="1" applyBorder="1" applyAlignment="1">
      <alignment horizontal="center" vertical="center" wrapText="1"/>
    </xf>
    <xf numFmtId="176" fontId="14" fillId="2" borderId="14" xfId="0" applyNumberFormat="1" applyFont="1" applyFill="1" applyBorder="1" applyAlignment="1">
      <alignment horizontal="center" vertical="center" wrapText="1"/>
    </xf>
    <xf numFmtId="176" fontId="14" fillId="2" borderId="79" xfId="0" applyNumberFormat="1" applyFont="1" applyFill="1" applyBorder="1" applyAlignment="1">
      <alignment horizontal="center" vertical="center" wrapText="1"/>
    </xf>
    <xf numFmtId="176" fontId="14" fillId="2" borderId="17" xfId="0" applyNumberFormat="1" applyFont="1" applyFill="1" applyBorder="1" applyAlignment="1">
      <alignment horizontal="center" vertical="center" wrapText="1"/>
    </xf>
    <xf numFmtId="176" fontId="14" fillId="2" borderId="80" xfId="0" applyNumberFormat="1" applyFont="1" applyFill="1" applyBorder="1" applyAlignment="1" applyProtection="1">
      <alignment horizontal="center" vertical="center" wrapText="1"/>
      <protection locked="0"/>
    </xf>
    <xf numFmtId="176" fontId="14" fillId="2" borderId="30" xfId="0" applyNumberFormat="1" applyFont="1" applyFill="1" applyBorder="1" applyAlignment="1" applyProtection="1">
      <alignment horizontal="center" vertical="center" wrapText="1"/>
      <protection locked="0"/>
    </xf>
    <xf numFmtId="176" fontId="14" fillId="2" borderId="30" xfId="0" applyNumberFormat="1" applyFont="1" applyFill="1" applyBorder="1" applyAlignment="1" applyProtection="1">
      <alignment horizontal="center" vertical="center"/>
      <protection locked="0"/>
    </xf>
    <xf numFmtId="176" fontId="14" fillId="2" borderId="78" xfId="0" applyNumberFormat="1" applyFont="1" applyFill="1" applyBorder="1" applyAlignment="1" applyProtection="1">
      <alignment horizontal="center" vertical="center"/>
      <protection locked="0"/>
    </xf>
    <xf numFmtId="176" fontId="14" fillId="2" borderId="31" xfId="0" applyNumberFormat="1" applyFont="1" applyFill="1" applyBorder="1" applyAlignment="1" applyProtection="1">
      <alignment horizontal="center" vertical="center"/>
      <protection locked="0"/>
    </xf>
    <xf numFmtId="176" fontId="18" fillId="13" borderId="35" xfId="0" applyNumberFormat="1" applyFont="1" applyFill="1" applyBorder="1" applyAlignment="1" applyProtection="1">
      <alignment horizontal="center" vertical="center"/>
      <protection locked="0"/>
    </xf>
    <xf numFmtId="224" fontId="14" fillId="2" borderId="31" xfId="0" applyNumberFormat="1" applyFont="1" applyFill="1" applyBorder="1" applyAlignment="1">
      <alignment horizontal="center" vertical="center" wrapText="1"/>
    </xf>
    <xf numFmtId="224" fontId="14" fillId="2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2190750</xdr:rowOff>
    </xdr:from>
    <xdr:to>
      <xdr:col>7</xdr:col>
      <xdr:colOff>542925</xdr:colOff>
      <xdr:row>3</xdr:row>
      <xdr:rowOff>47625</xdr:rowOff>
    </xdr:to>
    <xdr:sp fLocksText="0">
      <xdr:nvSpPr>
        <xdr:cNvPr id="1" name="부제목 2"/>
        <xdr:cNvSpPr txBox="1">
          <a:spLocks noChangeArrowheads="1"/>
        </xdr:cNvSpPr>
      </xdr:nvSpPr>
      <xdr:spPr>
        <a:xfrm>
          <a:off x="1619250" y="3933825"/>
          <a:ext cx="4286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4"/>
  <sheetViews>
    <sheetView zoomScaleSheetLayoutView="125" workbookViewId="0" topLeftCell="A1">
      <selection activeCell="F3" sqref="F3"/>
    </sheetView>
  </sheetViews>
  <sheetFormatPr defaultColWidth="8.88671875" defaultRowHeight="13.5"/>
  <cols>
    <col min="1" max="3" width="8.88671875" style="1" customWidth="1"/>
    <col min="4" max="4" width="9.21484375" style="1" customWidth="1"/>
    <col min="5" max="16384" width="8.88671875" style="1" customWidth="1"/>
  </cols>
  <sheetData>
    <row r="1" ht="75.75" customHeight="1"/>
    <row r="2" spans="1:12" ht="61.5">
      <c r="A2" s="207" t="s">
        <v>237</v>
      </c>
      <c r="B2" s="207"/>
      <c r="C2" s="207"/>
      <c r="D2" s="207"/>
      <c r="E2" s="207"/>
      <c r="F2" s="207"/>
      <c r="G2" s="207"/>
      <c r="H2" s="207"/>
      <c r="I2" s="207"/>
      <c r="J2" s="2"/>
      <c r="K2" s="2"/>
      <c r="L2" s="2"/>
    </row>
    <row r="3" spans="5:10" ht="225.75" customHeight="1">
      <c r="E3"/>
      <c r="F3"/>
      <c r="G3"/>
      <c r="H3"/>
      <c r="I3"/>
      <c r="J3"/>
    </row>
    <row r="4" spans="5:12" ht="27">
      <c r="E4"/>
      <c r="F4"/>
      <c r="G4"/>
      <c r="H4"/>
      <c r="I4"/>
      <c r="J4"/>
      <c r="K4" s="3"/>
      <c r="L4" s="3"/>
    </row>
    <row r="5" spans="5:10" ht="13.5">
      <c r="E5"/>
      <c r="F5"/>
      <c r="G5"/>
      <c r="H5"/>
      <c r="I5"/>
      <c r="J5"/>
    </row>
    <row r="6" spans="5:10" ht="13.5">
      <c r="E6"/>
      <c r="F6"/>
      <c r="G6"/>
      <c r="H6"/>
      <c r="I6"/>
      <c r="J6"/>
    </row>
    <row r="7" spans="5:10" ht="13.5">
      <c r="E7"/>
      <c r="F7"/>
      <c r="G7"/>
      <c r="H7"/>
      <c r="I7"/>
      <c r="J7"/>
    </row>
    <row r="8" spans="5:10" ht="13.5">
      <c r="E8"/>
      <c r="F8"/>
      <c r="G8"/>
      <c r="H8"/>
      <c r="I8"/>
      <c r="J8"/>
    </row>
    <row r="9" spans="5:10" ht="13.5">
      <c r="E9"/>
      <c r="F9"/>
      <c r="G9"/>
      <c r="H9"/>
      <c r="I9"/>
      <c r="J9"/>
    </row>
    <row r="10" spans="5:10" ht="13.5">
      <c r="E10"/>
      <c r="F10"/>
      <c r="G10"/>
      <c r="H10"/>
      <c r="I10"/>
      <c r="J10"/>
    </row>
    <row r="11" spans="5:10" ht="13.5">
      <c r="E11"/>
      <c r="F11"/>
      <c r="G11"/>
      <c r="H11"/>
      <c r="I11"/>
      <c r="J11"/>
    </row>
    <row r="19" ht="10.5" customHeight="1"/>
    <row r="20" ht="13.5" hidden="1"/>
    <row r="21" spans="1:9" ht="35.25">
      <c r="A21" s="201" t="s">
        <v>89</v>
      </c>
      <c r="B21" s="201"/>
      <c r="C21" s="201"/>
      <c r="D21" s="201"/>
      <c r="E21" s="201"/>
      <c r="F21" s="201"/>
      <c r="G21" s="201"/>
      <c r="H21" s="201"/>
      <c r="I21" s="201"/>
    </row>
    <row r="22" spans="3:6" ht="30" customHeight="1">
      <c r="C22" s="89"/>
      <c r="D22" s="89"/>
      <c r="E22" s="89"/>
      <c r="F22" s="89"/>
    </row>
    <row r="23" spans="3:6" ht="13.5" customHeight="1">
      <c r="C23" s="89"/>
      <c r="D23" s="89"/>
      <c r="E23" s="89"/>
      <c r="F23" s="89"/>
    </row>
    <row r="26" ht="42" customHeight="1"/>
    <row r="27" ht="42" customHeight="1"/>
    <row r="28" ht="42" customHeight="1"/>
    <row r="29" spans="1:12" ht="24" customHeight="1">
      <c r="A29" s="4"/>
      <c r="B29" s="4"/>
      <c r="C29" s="4"/>
      <c r="D29" s="4"/>
      <c r="E29" s="4"/>
      <c r="F29" s="4"/>
      <c r="G29" s="4"/>
      <c r="H29" s="4"/>
      <c r="I29" s="5"/>
      <c r="J29" s="5"/>
      <c r="K29" s="5"/>
      <c r="L29" s="5"/>
    </row>
    <row r="30" spans="1:18" ht="45.75" customHeight="1">
      <c r="A30" s="208"/>
      <c r="B30" s="209"/>
      <c r="C30" s="209"/>
      <c r="D30" s="209"/>
      <c r="E30" s="209"/>
      <c r="F30" s="209"/>
      <c r="G30" s="209"/>
      <c r="H30" s="209"/>
      <c r="I30" s="5"/>
      <c r="J30" s="5"/>
      <c r="K30" s="35"/>
      <c r="L30" s="36"/>
      <c r="M30" s="36"/>
      <c r="N30" s="36"/>
      <c r="O30" s="36"/>
      <c r="P30" s="36"/>
      <c r="Q30" s="36"/>
      <c r="R30" s="36"/>
    </row>
    <row r="31" spans="1:18" s="7" customFormat="1" ht="15" customHeight="1">
      <c r="A31" s="202"/>
      <c r="B31" s="203"/>
      <c r="C31" s="203"/>
      <c r="D31" s="203"/>
      <c r="E31" s="203"/>
      <c r="F31" s="203"/>
      <c r="G31" s="203"/>
      <c r="H31" s="203"/>
      <c r="K31" s="33"/>
      <c r="L31" s="37"/>
      <c r="M31" s="37"/>
      <c r="N31" s="37"/>
      <c r="O31" s="37"/>
      <c r="P31" s="37"/>
      <c r="Q31" s="37"/>
      <c r="R31" s="37"/>
    </row>
    <row r="32" spans="1:18" s="7" customFormat="1" ht="15" customHeight="1">
      <c r="A32" s="203"/>
      <c r="B32" s="203"/>
      <c r="C32" s="203"/>
      <c r="D32" s="203"/>
      <c r="E32" s="203"/>
      <c r="F32" s="203"/>
      <c r="G32" s="203"/>
      <c r="H32" s="203"/>
      <c r="K32" s="37"/>
      <c r="L32" s="37"/>
      <c r="M32" s="37"/>
      <c r="N32" s="37"/>
      <c r="O32" s="37"/>
      <c r="P32" s="37"/>
      <c r="Q32" s="37"/>
      <c r="R32" s="37"/>
    </row>
    <row r="33" spans="1:18" s="7" customFormat="1" ht="15" customHeight="1">
      <c r="A33" s="202"/>
      <c r="B33" s="203"/>
      <c r="C33" s="203"/>
      <c r="D33" s="203"/>
      <c r="E33" s="203"/>
      <c r="F33" s="203"/>
      <c r="G33" s="203"/>
      <c r="H33" s="203"/>
      <c r="K33" s="33"/>
      <c r="L33" s="37"/>
      <c r="M33" s="37"/>
      <c r="N33" s="37"/>
      <c r="O33" s="37"/>
      <c r="P33" s="37"/>
      <c r="Q33" s="37"/>
      <c r="R33" s="37"/>
    </row>
    <row r="34" spans="1:18" s="24" customFormat="1" ht="15" customHeight="1">
      <c r="A34" s="202"/>
      <c r="B34" s="202"/>
      <c r="C34" s="202"/>
      <c r="D34" s="202"/>
      <c r="E34" s="202"/>
      <c r="F34" s="202"/>
      <c r="G34" s="202"/>
      <c r="H34" s="202"/>
      <c r="K34" s="33"/>
      <c r="L34" s="33"/>
      <c r="M34" s="33"/>
      <c r="N34" s="33"/>
      <c r="O34" s="33"/>
      <c r="P34" s="33"/>
      <c r="Q34" s="33"/>
      <c r="R34" s="33"/>
    </row>
    <row r="35" spans="1:18" s="7" customFormat="1" ht="15" customHeight="1">
      <c r="A35" s="206"/>
      <c r="B35" s="206"/>
      <c r="C35" s="206"/>
      <c r="D35" s="206"/>
      <c r="E35" s="206"/>
      <c r="F35" s="206"/>
      <c r="G35" s="206"/>
      <c r="H35" s="206"/>
      <c r="K35" s="33"/>
      <c r="L35" s="33"/>
      <c r="M35" s="33"/>
      <c r="N35" s="33"/>
      <c r="O35" s="33"/>
      <c r="P35" s="33"/>
      <c r="Q35" s="33"/>
      <c r="R35" s="33"/>
    </row>
    <row r="36" spans="1:8" ht="15" customHeight="1">
      <c r="A36" s="204"/>
      <c r="B36" s="204"/>
      <c r="C36" s="204"/>
      <c r="D36" s="204"/>
      <c r="E36" s="204"/>
      <c r="F36" s="204"/>
      <c r="G36" s="204"/>
      <c r="H36" s="204"/>
    </row>
    <row r="37" spans="1:18" ht="15" customHeight="1">
      <c r="A37" s="205"/>
      <c r="B37" s="205"/>
      <c r="C37" s="205"/>
      <c r="D37" s="205"/>
      <c r="E37" s="205"/>
      <c r="F37" s="205"/>
      <c r="G37" s="205"/>
      <c r="H37" s="205"/>
      <c r="K37" s="6"/>
      <c r="L37" s="6"/>
      <c r="M37" s="6"/>
      <c r="N37" s="6"/>
      <c r="O37" s="6"/>
      <c r="P37" s="6"/>
      <c r="Q37" s="6"/>
      <c r="R37" s="6"/>
    </row>
    <row r="38" spans="1:8" ht="15" customHeight="1">
      <c r="A38" s="204"/>
      <c r="B38" s="204"/>
      <c r="C38" s="204"/>
      <c r="D38" s="204"/>
      <c r="E38" s="204"/>
      <c r="F38" s="204"/>
      <c r="G38" s="204"/>
      <c r="H38" s="204"/>
    </row>
    <row r="39" spans="1:18" ht="15" customHeight="1">
      <c r="A39" s="205"/>
      <c r="B39" s="205"/>
      <c r="C39" s="205"/>
      <c r="D39" s="205"/>
      <c r="E39" s="205"/>
      <c r="F39" s="205"/>
      <c r="G39" s="205"/>
      <c r="H39" s="205"/>
      <c r="K39" s="6"/>
      <c r="L39" s="6"/>
      <c r="M39" s="6"/>
      <c r="N39" s="6"/>
      <c r="O39" s="6"/>
      <c r="P39" s="6"/>
      <c r="Q39" s="6"/>
      <c r="R39" s="6"/>
    </row>
    <row r="40" spans="1:8" ht="15" customHeight="1">
      <c r="A40" s="204"/>
      <c r="B40" s="204"/>
      <c r="C40" s="204"/>
      <c r="D40" s="204"/>
      <c r="E40" s="204"/>
      <c r="F40" s="204"/>
      <c r="G40" s="204"/>
      <c r="H40" s="204"/>
    </row>
    <row r="41" spans="1:18" s="23" customFormat="1" ht="15" customHeight="1">
      <c r="A41" s="205"/>
      <c r="B41" s="205"/>
      <c r="C41" s="205"/>
      <c r="D41" s="205"/>
      <c r="E41" s="205"/>
      <c r="F41" s="205"/>
      <c r="G41" s="205"/>
      <c r="H41" s="205"/>
      <c r="K41" s="6"/>
      <c r="L41" s="6"/>
      <c r="M41" s="6"/>
      <c r="N41" s="6"/>
      <c r="O41" s="6"/>
      <c r="P41" s="6"/>
      <c r="Q41" s="6"/>
      <c r="R41" s="6"/>
    </row>
    <row r="42" spans="1:8" ht="15" customHeight="1">
      <c r="A42" s="204"/>
      <c r="B42" s="204"/>
      <c r="C42" s="204"/>
      <c r="D42" s="204"/>
      <c r="E42" s="204"/>
      <c r="F42" s="204"/>
      <c r="G42" s="204"/>
      <c r="H42" s="204"/>
    </row>
    <row r="43" spans="1:18" ht="15" customHeight="1">
      <c r="A43" s="205"/>
      <c r="B43" s="205"/>
      <c r="C43" s="205"/>
      <c r="D43" s="205"/>
      <c r="E43" s="205"/>
      <c r="F43" s="205"/>
      <c r="G43" s="205"/>
      <c r="H43" s="205"/>
      <c r="K43" s="6"/>
      <c r="L43" s="6"/>
      <c r="M43" s="6"/>
      <c r="N43" s="6"/>
      <c r="O43" s="6"/>
      <c r="P43" s="6"/>
      <c r="Q43" s="6"/>
      <c r="R43" s="6"/>
    </row>
    <row r="44" spans="1:8" ht="15" customHeight="1">
      <c r="A44" s="204"/>
      <c r="B44" s="204"/>
      <c r="C44" s="204"/>
      <c r="D44" s="204"/>
      <c r="E44" s="204"/>
      <c r="F44" s="204"/>
      <c r="G44" s="204"/>
      <c r="H44" s="204"/>
    </row>
    <row r="45" spans="1:18" ht="15" customHeight="1">
      <c r="A45" s="205"/>
      <c r="B45" s="205"/>
      <c r="C45" s="205"/>
      <c r="D45" s="205"/>
      <c r="E45" s="205"/>
      <c r="F45" s="205"/>
      <c r="G45" s="205"/>
      <c r="H45" s="205"/>
      <c r="K45" s="6"/>
      <c r="L45" s="6"/>
      <c r="M45" s="6"/>
      <c r="N45" s="6"/>
      <c r="O45" s="6"/>
      <c r="P45" s="6"/>
      <c r="Q45" s="6"/>
      <c r="R45" s="6"/>
    </row>
    <row r="46" spans="1:18" s="23" customFormat="1" ht="15" customHeight="1">
      <c r="A46" s="204"/>
      <c r="B46" s="204"/>
      <c r="C46" s="204"/>
      <c r="D46" s="204"/>
      <c r="E46" s="204"/>
      <c r="F46" s="204"/>
      <c r="G46" s="204"/>
      <c r="H46" s="204"/>
      <c r="K46" s="1"/>
      <c r="L46" s="1"/>
      <c r="M46" s="1"/>
      <c r="N46" s="1"/>
      <c r="O46" s="1"/>
      <c r="P46" s="1"/>
      <c r="Q46" s="1"/>
      <c r="R46" s="1"/>
    </row>
    <row r="47" spans="1:18" s="23" customFormat="1" ht="15" customHeight="1">
      <c r="A47" s="205"/>
      <c r="B47" s="205"/>
      <c r="C47" s="205"/>
      <c r="D47" s="205"/>
      <c r="E47" s="205"/>
      <c r="F47" s="205"/>
      <c r="G47" s="205"/>
      <c r="H47" s="205"/>
      <c r="K47" s="6"/>
      <c r="L47" s="6"/>
      <c r="M47" s="6"/>
      <c r="N47" s="6"/>
      <c r="O47" s="6"/>
      <c r="P47" s="6"/>
      <c r="Q47" s="6"/>
      <c r="R47" s="6"/>
    </row>
    <row r="48" spans="1:18" s="23" customFormat="1" ht="15" customHeight="1">
      <c r="A48" s="204"/>
      <c r="B48" s="204"/>
      <c r="C48" s="204"/>
      <c r="D48" s="204"/>
      <c r="E48" s="204"/>
      <c r="F48" s="204"/>
      <c r="G48" s="204"/>
      <c r="H48" s="204"/>
      <c r="K48" s="1"/>
      <c r="L48" s="1"/>
      <c r="M48" s="1"/>
      <c r="N48" s="1"/>
      <c r="O48" s="1"/>
      <c r="P48" s="1"/>
      <c r="Q48" s="1"/>
      <c r="R48" s="1"/>
    </row>
    <row r="49" spans="1:18" s="23" customFormat="1" ht="15" customHeight="1">
      <c r="A49" s="205"/>
      <c r="B49" s="205"/>
      <c r="C49" s="205"/>
      <c r="D49" s="205"/>
      <c r="E49" s="205"/>
      <c r="F49" s="205"/>
      <c r="G49" s="205"/>
      <c r="H49" s="205"/>
      <c r="K49" s="6"/>
      <c r="L49" s="6"/>
      <c r="M49" s="6"/>
      <c r="N49" s="6"/>
      <c r="O49" s="6"/>
      <c r="P49" s="6"/>
      <c r="Q49" s="6"/>
      <c r="R49" s="6"/>
    </row>
    <row r="50" spans="1:18" s="23" customFormat="1" ht="15" customHeight="1">
      <c r="A50" s="204"/>
      <c r="B50" s="204"/>
      <c r="C50" s="204"/>
      <c r="D50" s="204"/>
      <c r="E50" s="204"/>
      <c r="F50" s="204"/>
      <c r="G50" s="204"/>
      <c r="H50" s="204"/>
      <c r="K50" s="1"/>
      <c r="L50" s="1"/>
      <c r="M50" s="1"/>
      <c r="N50" s="1"/>
      <c r="O50" s="1"/>
      <c r="P50" s="1"/>
      <c r="Q50" s="1"/>
      <c r="R50" s="1"/>
    </row>
    <row r="51" spans="1:18" ht="15" customHeight="1">
      <c r="A51" s="205"/>
      <c r="B51" s="205"/>
      <c r="C51" s="205"/>
      <c r="D51" s="205"/>
      <c r="E51" s="205"/>
      <c r="F51" s="205"/>
      <c r="G51" s="205"/>
      <c r="H51" s="205"/>
      <c r="K51" s="6"/>
      <c r="L51" s="6"/>
      <c r="M51" s="6"/>
      <c r="N51" s="6"/>
      <c r="O51" s="6"/>
      <c r="P51" s="6"/>
      <c r="Q51" s="6"/>
      <c r="R51" s="6"/>
    </row>
    <row r="52" spans="1:8" ht="15" customHeight="1">
      <c r="A52" s="204"/>
      <c r="B52" s="204"/>
      <c r="C52" s="204"/>
      <c r="D52" s="204"/>
      <c r="E52" s="204"/>
      <c r="F52" s="204"/>
      <c r="G52" s="204"/>
      <c r="H52" s="204"/>
    </row>
    <row r="53" spans="1:18" ht="15" customHeight="1">
      <c r="A53" s="205"/>
      <c r="B53" s="205"/>
      <c r="C53" s="205"/>
      <c r="D53" s="205"/>
      <c r="E53" s="205"/>
      <c r="F53" s="205"/>
      <c r="G53" s="205"/>
      <c r="H53" s="205"/>
      <c r="K53" s="6"/>
      <c r="L53" s="6"/>
      <c r="M53" s="6"/>
      <c r="N53" s="6"/>
      <c r="O53" s="6"/>
      <c r="P53" s="6"/>
      <c r="Q53" s="6"/>
      <c r="R53" s="6"/>
    </row>
    <row r="54" spans="1:8" ht="15" customHeight="1">
      <c r="A54" s="204"/>
      <c r="B54" s="204"/>
      <c r="C54" s="204"/>
      <c r="D54" s="204"/>
      <c r="E54" s="204"/>
      <c r="F54" s="204"/>
      <c r="G54" s="204"/>
      <c r="H54" s="204"/>
    </row>
  </sheetData>
  <sheetProtection/>
  <mergeCells count="27">
    <mergeCell ref="A2:I2"/>
    <mergeCell ref="A48:H48"/>
    <mergeCell ref="A49:H49"/>
    <mergeCell ref="A54:H54"/>
    <mergeCell ref="A50:H50"/>
    <mergeCell ref="A51:H51"/>
    <mergeCell ref="A52:H52"/>
    <mergeCell ref="A53:H53"/>
    <mergeCell ref="A30:H30"/>
    <mergeCell ref="A31:H31"/>
    <mergeCell ref="A47:H47"/>
    <mergeCell ref="A38:H38"/>
    <mergeCell ref="A39:H39"/>
    <mergeCell ref="A44:H44"/>
    <mergeCell ref="A45:H45"/>
    <mergeCell ref="A40:H40"/>
    <mergeCell ref="A41:H41"/>
    <mergeCell ref="A42:H42"/>
    <mergeCell ref="A21:I21"/>
    <mergeCell ref="A33:H33"/>
    <mergeCell ref="A32:H32"/>
    <mergeCell ref="A34:H34"/>
    <mergeCell ref="A46:H46"/>
    <mergeCell ref="A43:H43"/>
    <mergeCell ref="A36:H36"/>
    <mergeCell ref="A37:H37"/>
    <mergeCell ref="A35:H35"/>
  </mergeCells>
  <printOptions/>
  <pageMargins left="0.36" right="0.21" top="0.7874015748031497" bottom="0.551181102362204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3"/>
  <sheetViews>
    <sheetView zoomScale="130" zoomScaleNormal="130" zoomScalePageLayoutView="60" workbookViewId="0" topLeftCell="A1">
      <selection activeCell="I18" sqref="I18"/>
    </sheetView>
  </sheetViews>
  <sheetFormatPr defaultColWidth="8.88671875" defaultRowHeight="13.5"/>
  <cols>
    <col min="1" max="1" width="6.77734375" style="43" customWidth="1"/>
    <col min="2" max="2" width="7.77734375" style="20" customWidth="1"/>
    <col min="3" max="3" width="11.77734375" style="20" customWidth="1"/>
    <col min="4" max="4" width="15.77734375" style="20" customWidth="1"/>
    <col min="5" max="5" width="15.77734375" style="21" customWidth="1"/>
    <col min="6" max="6" width="10.77734375" style="21" customWidth="1"/>
    <col min="7" max="7" width="13.77734375" style="69" customWidth="1"/>
    <col min="8" max="8" width="9.3359375" style="20" bestFit="1" customWidth="1"/>
    <col min="9" max="9" width="8.88671875" style="20" customWidth="1"/>
    <col min="10" max="10" width="26.4453125" style="20" customWidth="1"/>
    <col min="11" max="11" width="13.21484375" style="20" customWidth="1"/>
    <col min="12" max="16384" width="8.88671875" style="20" customWidth="1"/>
  </cols>
  <sheetData>
    <row r="1" spans="1:7" ht="21.75" customHeight="1" thickBot="1">
      <c r="A1" s="22" t="s">
        <v>233</v>
      </c>
      <c r="B1" s="22"/>
      <c r="C1" s="22"/>
      <c r="G1" s="62" t="s">
        <v>16</v>
      </c>
    </row>
    <row r="2" spans="1:7" ht="21.75" customHeight="1" thickTop="1">
      <c r="A2" s="300" t="s">
        <v>9</v>
      </c>
      <c r="B2" s="301"/>
      <c r="C2" s="301"/>
      <c r="D2" s="297" t="s">
        <v>221</v>
      </c>
      <c r="E2" s="297" t="s">
        <v>223</v>
      </c>
      <c r="F2" s="303" t="s">
        <v>235</v>
      </c>
      <c r="G2" s="295" t="s">
        <v>105</v>
      </c>
    </row>
    <row r="3" spans="1:7" ht="21.75" customHeight="1" thickBot="1">
      <c r="A3" s="127" t="s">
        <v>10</v>
      </c>
      <c r="B3" s="128" t="s">
        <v>11</v>
      </c>
      <c r="C3" s="128" t="s">
        <v>12</v>
      </c>
      <c r="D3" s="299"/>
      <c r="E3" s="298"/>
      <c r="F3" s="304"/>
      <c r="G3" s="296"/>
    </row>
    <row r="4" spans="1:7" ht="21.75" customHeight="1" thickBot="1">
      <c r="A4" s="276" t="s">
        <v>22</v>
      </c>
      <c r="B4" s="302"/>
      <c r="C4" s="302"/>
      <c r="D4" s="149">
        <f>SUM(D5+D10+D14+D17+D21+D26)</f>
        <v>891300000</v>
      </c>
      <c r="E4" s="149">
        <f>SUM(E5+E10+E14+E17+E21+E26)</f>
        <v>909450000</v>
      </c>
      <c r="F4" s="198">
        <f aca="true" t="shared" si="0" ref="F4:F30">E4-D4</f>
        <v>18150000</v>
      </c>
      <c r="G4" s="150"/>
    </row>
    <row r="5" spans="1:7" ht="21.75" customHeight="1">
      <c r="A5" s="263" t="s">
        <v>69</v>
      </c>
      <c r="B5" s="275" t="s">
        <v>21</v>
      </c>
      <c r="C5" s="275"/>
      <c r="D5" s="129">
        <f>SUM(D6)</f>
        <v>297796</v>
      </c>
      <c r="E5" s="129">
        <f>SUM(E6)</f>
        <v>18441370</v>
      </c>
      <c r="F5" s="183">
        <f t="shared" si="0"/>
        <v>18143574</v>
      </c>
      <c r="G5" s="156"/>
    </row>
    <row r="6" spans="1:7" ht="21.75" customHeight="1">
      <c r="A6" s="264"/>
      <c r="B6" s="269" t="s">
        <v>69</v>
      </c>
      <c r="C6" s="157" t="s">
        <v>5</v>
      </c>
      <c r="D6" s="131">
        <f>SUM(D7:D9)</f>
        <v>297796</v>
      </c>
      <c r="E6" s="131">
        <f>SUM(E7:E9)</f>
        <v>18441370</v>
      </c>
      <c r="F6" s="184">
        <f t="shared" si="0"/>
        <v>18143574</v>
      </c>
      <c r="G6" s="160"/>
    </row>
    <row r="7" spans="1:7" ht="21.75" customHeight="1">
      <c r="A7" s="264"/>
      <c r="B7" s="269"/>
      <c r="C7" s="83" t="s">
        <v>84</v>
      </c>
      <c r="D7" s="80">
        <v>297796</v>
      </c>
      <c r="E7" s="80">
        <v>18441370</v>
      </c>
      <c r="F7" s="185">
        <f t="shared" si="0"/>
        <v>18143574</v>
      </c>
      <c r="G7" s="64"/>
    </row>
    <row r="8" spans="1:7" ht="21.75" customHeight="1">
      <c r="A8" s="264"/>
      <c r="B8" s="269"/>
      <c r="C8" s="84" t="s">
        <v>85</v>
      </c>
      <c r="D8" s="80">
        <v>0</v>
      </c>
      <c r="E8" s="80">
        <v>0</v>
      </c>
      <c r="F8" s="185">
        <f t="shared" si="0"/>
        <v>0</v>
      </c>
      <c r="G8" s="64"/>
    </row>
    <row r="9" spans="1:8" ht="21.75" customHeight="1" thickBot="1">
      <c r="A9" s="271"/>
      <c r="B9" s="270"/>
      <c r="C9" s="121" t="s">
        <v>86</v>
      </c>
      <c r="D9" s="118">
        <v>0</v>
      </c>
      <c r="E9" s="118">
        <v>0</v>
      </c>
      <c r="F9" s="186">
        <f t="shared" si="0"/>
        <v>0</v>
      </c>
      <c r="G9" s="88"/>
      <c r="H9" s="44"/>
    </row>
    <row r="10" spans="1:8" ht="21.75" customHeight="1">
      <c r="A10" s="263" t="s">
        <v>70</v>
      </c>
      <c r="B10" s="275" t="s">
        <v>21</v>
      </c>
      <c r="C10" s="275"/>
      <c r="D10" s="129">
        <f>SUM(D11)</f>
        <v>891000000</v>
      </c>
      <c r="E10" s="129">
        <f>SUM(E11)</f>
        <v>891000000</v>
      </c>
      <c r="F10" s="183">
        <f t="shared" si="0"/>
        <v>0</v>
      </c>
      <c r="G10" s="153"/>
      <c r="H10" s="44"/>
    </row>
    <row r="11" spans="1:7" ht="21.75" customHeight="1">
      <c r="A11" s="264"/>
      <c r="B11" s="266" t="s">
        <v>70</v>
      </c>
      <c r="C11" s="157" t="s">
        <v>5</v>
      </c>
      <c r="D11" s="131">
        <f>SUM(D12:D13)</f>
        <v>891000000</v>
      </c>
      <c r="E11" s="131">
        <f>SUM(E12:E13)</f>
        <v>891000000</v>
      </c>
      <c r="F11" s="184">
        <f t="shared" si="0"/>
        <v>0</v>
      </c>
      <c r="G11" s="132"/>
    </row>
    <row r="12" spans="1:7" ht="21.75" customHeight="1">
      <c r="A12" s="264"/>
      <c r="B12" s="266"/>
      <c r="C12" s="83" t="s">
        <v>72</v>
      </c>
      <c r="D12" s="80">
        <v>891000000</v>
      </c>
      <c r="E12" s="80">
        <v>891000000</v>
      </c>
      <c r="F12" s="185">
        <f t="shared" si="0"/>
        <v>0</v>
      </c>
      <c r="G12" s="63"/>
    </row>
    <row r="13" spans="1:7" ht="21.75" customHeight="1" thickBot="1">
      <c r="A13" s="271"/>
      <c r="B13" s="268"/>
      <c r="C13" s="111" t="s">
        <v>73</v>
      </c>
      <c r="D13" s="118">
        <v>0</v>
      </c>
      <c r="E13" s="118">
        <v>0</v>
      </c>
      <c r="F13" s="186">
        <f t="shared" si="0"/>
        <v>0</v>
      </c>
      <c r="G13" s="87"/>
    </row>
    <row r="14" spans="1:7" ht="21.75" customHeight="1">
      <c r="A14" s="272" t="s">
        <v>74</v>
      </c>
      <c r="B14" s="275" t="s">
        <v>21</v>
      </c>
      <c r="C14" s="275"/>
      <c r="D14" s="129">
        <f>SUM(D15)</f>
        <v>0</v>
      </c>
      <c r="E14" s="129">
        <f>SUM(E15)</f>
        <v>0</v>
      </c>
      <c r="F14" s="183">
        <f t="shared" si="0"/>
        <v>0</v>
      </c>
      <c r="G14" s="153"/>
    </row>
    <row r="15" spans="1:7" ht="21.75" customHeight="1">
      <c r="A15" s="273"/>
      <c r="B15" s="266" t="s">
        <v>74</v>
      </c>
      <c r="C15" s="157" t="s">
        <v>5</v>
      </c>
      <c r="D15" s="131">
        <f>SUM(D16)</f>
        <v>0</v>
      </c>
      <c r="E15" s="131">
        <f>SUM(E16)</f>
        <v>0</v>
      </c>
      <c r="F15" s="184">
        <f t="shared" si="0"/>
        <v>0</v>
      </c>
      <c r="G15" s="132"/>
    </row>
    <row r="16" spans="1:7" ht="21.75" customHeight="1" thickBot="1">
      <c r="A16" s="274"/>
      <c r="B16" s="268"/>
      <c r="C16" s="111" t="s">
        <v>71</v>
      </c>
      <c r="D16" s="117">
        <v>0</v>
      </c>
      <c r="E16" s="117">
        <v>0</v>
      </c>
      <c r="F16" s="186">
        <f t="shared" si="0"/>
        <v>0</v>
      </c>
      <c r="G16" s="123"/>
    </row>
    <row r="17" spans="1:7" ht="21.75" customHeight="1">
      <c r="A17" s="272" t="s">
        <v>75</v>
      </c>
      <c r="B17" s="275" t="s">
        <v>21</v>
      </c>
      <c r="C17" s="275"/>
      <c r="D17" s="129">
        <f>SUM(D18)</f>
        <v>0</v>
      </c>
      <c r="E17" s="129">
        <f>SUM(E18)</f>
        <v>0</v>
      </c>
      <c r="F17" s="183">
        <f t="shared" si="0"/>
        <v>0</v>
      </c>
      <c r="G17" s="153"/>
    </row>
    <row r="18" spans="1:7" ht="21.75" customHeight="1">
      <c r="A18" s="273"/>
      <c r="B18" s="269" t="s">
        <v>75</v>
      </c>
      <c r="C18" s="157" t="s">
        <v>5</v>
      </c>
      <c r="D18" s="131">
        <f>SUM(D19:D20)</f>
        <v>0</v>
      </c>
      <c r="E18" s="131">
        <f>SUM(E19:E20)</f>
        <v>0</v>
      </c>
      <c r="F18" s="184">
        <f t="shared" si="0"/>
        <v>0</v>
      </c>
      <c r="G18" s="132"/>
    </row>
    <row r="19" spans="1:7" ht="21.75" customHeight="1">
      <c r="A19" s="273"/>
      <c r="B19" s="269"/>
      <c r="C19" s="83" t="s">
        <v>76</v>
      </c>
      <c r="D19" s="80">
        <v>0</v>
      </c>
      <c r="E19" s="80">
        <v>0</v>
      </c>
      <c r="F19" s="185">
        <f t="shared" si="0"/>
        <v>0</v>
      </c>
      <c r="G19" s="63"/>
    </row>
    <row r="20" spans="1:7" ht="21.75" customHeight="1" thickBot="1">
      <c r="A20" s="274"/>
      <c r="B20" s="270"/>
      <c r="C20" s="111" t="s">
        <v>77</v>
      </c>
      <c r="D20" s="118">
        <v>0</v>
      </c>
      <c r="E20" s="118">
        <v>0</v>
      </c>
      <c r="F20" s="186">
        <f t="shared" si="0"/>
        <v>0</v>
      </c>
      <c r="G20" s="87"/>
    </row>
    <row r="21" spans="1:7" ht="21.75" customHeight="1">
      <c r="A21" s="263" t="s">
        <v>46</v>
      </c>
      <c r="B21" s="275" t="s">
        <v>21</v>
      </c>
      <c r="C21" s="275"/>
      <c r="D21" s="129">
        <f>SUM(D22)</f>
        <v>0</v>
      </c>
      <c r="E21" s="129">
        <f>SUM(E22)</f>
        <v>0</v>
      </c>
      <c r="F21" s="183">
        <f t="shared" si="0"/>
        <v>0</v>
      </c>
      <c r="G21" s="153"/>
    </row>
    <row r="22" spans="1:7" s="43" customFormat="1" ht="21.75" customHeight="1">
      <c r="A22" s="264"/>
      <c r="B22" s="266" t="s">
        <v>46</v>
      </c>
      <c r="C22" s="157" t="s">
        <v>5</v>
      </c>
      <c r="D22" s="131">
        <f>SUM(D23:D25)</f>
        <v>0</v>
      </c>
      <c r="E22" s="131">
        <f>SUM(E23:E25)</f>
        <v>0</v>
      </c>
      <c r="F22" s="184">
        <f t="shared" si="0"/>
        <v>0</v>
      </c>
      <c r="G22" s="132"/>
    </row>
    <row r="23" spans="1:11" ht="21.75" customHeight="1">
      <c r="A23" s="264"/>
      <c r="B23" s="266"/>
      <c r="C23" s="84" t="s">
        <v>46</v>
      </c>
      <c r="D23" s="80">
        <v>0</v>
      </c>
      <c r="E23" s="80">
        <v>0</v>
      </c>
      <c r="F23" s="185">
        <f t="shared" si="0"/>
        <v>0</v>
      </c>
      <c r="G23" s="65"/>
      <c r="J23" s="29"/>
      <c r="K23" s="31"/>
    </row>
    <row r="24" spans="1:11" ht="21.75" customHeight="1">
      <c r="A24" s="264"/>
      <c r="B24" s="266"/>
      <c r="C24" s="84" t="s">
        <v>79</v>
      </c>
      <c r="D24" s="80">
        <v>0</v>
      </c>
      <c r="E24" s="80">
        <v>0</v>
      </c>
      <c r="F24" s="185">
        <f t="shared" si="0"/>
        <v>0</v>
      </c>
      <c r="G24" s="65"/>
      <c r="J24" s="32"/>
      <c r="K24" s="31"/>
    </row>
    <row r="25" spans="1:11" ht="21.75" customHeight="1" thickBot="1">
      <c r="A25" s="271"/>
      <c r="B25" s="268"/>
      <c r="C25" s="121"/>
      <c r="D25" s="118">
        <v>0</v>
      </c>
      <c r="E25" s="118">
        <v>0</v>
      </c>
      <c r="F25" s="186">
        <f t="shared" si="0"/>
        <v>0</v>
      </c>
      <c r="G25" s="123"/>
      <c r="J25" s="32"/>
      <c r="K25" s="31"/>
    </row>
    <row r="26" spans="1:7" ht="21.75" customHeight="1">
      <c r="A26" s="263" t="s">
        <v>80</v>
      </c>
      <c r="B26" s="275" t="s">
        <v>21</v>
      </c>
      <c r="C26" s="275"/>
      <c r="D26" s="129">
        <f>SUM(D27)</f>
        <v>2204</v>
      </c>
      <c r="E26" s="129">
        <f>SUM(E27)</f>
        <v>8630</v>
      </c>
      <c r="F26" s="183">
        <f t="shared" si="0"/>
        <v>6426</v>
      </c>
      <c r="G26" s="153"/>
    </row>
    <row r="27" spans="1:7" ht="21.75" customHeight="1">
      <c r="A27" s="264"/>
      <c r="B27" s="266" t="s">
        <v>80</v>
      </c>
      <c r="C27" s="157" t="s">
        <v>5</v>
      </c>
      <c r="D27" s="131">
        <f>SUM(D28:D30)</f>
        <v>2204</v>
      </c>
      <c r="E27" s="131">
        <f>SUM(E28:E30)</f>
        <v>8630</v>
      </c>
      <c r="F27" s="184">
        <f t="shared" si="0"/>
        <v>6426</v>
      </c>
      <c r="G27" s="132"/>
    </row>
    <row r="28" spans="1:7" ht="21.75" customHeight="1">
      <c r="A28" s="264"/>
      <c r="B28" s="266"/>
      <c r="C28" s="83" t="s">
        <v>81</v>
      </c>
      <c r="D28" s="80">
        <v>0</v>
      </c>
      <c r="E28" s="80">
        <v>0</v>
      </c>
      <c r="F28" s="185">
        <f t="shared" si="0"/>
        <v>0</v>
      </c>
      <c r="G28" s="66"/>
    </row>
    <row r="29" spans="1:10" ht="21.75" customHeight="1">
      <c r="A29" s="264"/>
      <c r="B29" s="266"/>
      <c r="C29" s="84" t="s">
        <v>82</v>
      </c>
      <c r="D29" s="80">
        <v>0</v>
      </c>
      <c r="E29" s="80">
        <v>0</v>
      </c>
      <c r="F29" s="185">
        <f t="shared" si="0"/>
        <v>0</v>
      </c>
      <c r="G29" s="65"/>
      <c r="I29" s="25"/>
      <c r="J29" s="26"/>
    </row>
    <row r="30" spans="1:10" ht="21.75" customHeight="1" thickBot="1">
      <c r="A30" s="265"/>
      <c r="B30" s="267"/>
      <c r="C30" s="85" t="s">
        <v>83</v>
      </c>
      <c r="D30" s="119">
        <v>2204</v>
      </c>
      <c r="E30" s="119">
        <v>8630</v>
      </c>
      <c r="F30" s="187">
        <f t="shared" si="0"/>
        <v>6426</v>
      </c>
      <c r="G30" s="67"/>
      <c r="I30" s="25"/>
      <c r="J30" s="26"/>
    </row>
    <row r="31" spans="1:7" ht="12" thickTop="1">
      <c r="A31" s="45"/>
      <c r="B31" s="25"/>
      <c r="C31" s="25"/>
      <c r="D31" s="25"/>
      <c r="E31" s="46"/>
      <c r="F31" s="46"/>
      <c r="G31" s="68"/>
    </row>
    <row r="32" spans="1:7" ht="11.25">
      <c r="A32" s="45"/>
      <c r="B32" s="25"/>
      <c r="C32" s="25"/>
      <c r="D32" s="25"/>
      <c r="E32" s="46"/>
      <c r="F32" s="46"/>
      <c r="G32" s="68"/>
    </row>
    <row r="33" spans="1:7" ht="11.25">
      <c r="A33" s="45"/>
      <c r="B33" s="25"/>
      <c r="C33" s="25"/>
      <c r="D33" s="47"/>
      <c r="E33" s="46"/>
      <c r="F33" s="46"/>
      <c r="G33" s="68"/>
    </row>
    <row r="34" spans="1:7" ht="11.25">
      <c r="A34" s="45"/>
      <c r="B34" s="25"/>
      <c r="C34" s="25"/>
      <c r="D34" s="47"/>
      <c r="E34" s="46"/>
      <c r="F34" s="46"/>
      <c r="G34" s="68"/>
    </row>
    <row r="35" spans="1:11" s="21" customFormat="1" ht="11.25">
      <c r="A35" s="45"/>
      <c r="B35" s="25"/>
      <c r="C35" s="25"/>
      <c r="D35" s="47"/>
      <c r="E35" s="46"/>
      <c r="F35" s="46"/>
      <c r="G35" s="68"/>
      <c r="H35" s="20"/>
      <c r="I35" s="20"/>
      <c r="J35" s="20"/>
      <c r="K35" s="20"/>
    </row>
    <row r="36" spans="1:11" s="21" customFormat="1" ht="11.25">
      <c r="A36" s="45"/>
      <c r="B36" s="25"/>
      <c r="C36" s="25"/>
      <c r="D36" s="47"/>
      <c r="E36" s="46"/>
      <c r="F36" s="46"/>
      <c r="G36" s="68"/>
      <c r="H36" s="20"/>
      <c r="I36" s="20"/>
      <c r="J36" s="20"/>
      <c r="K36" s="20"/>
    </row>
    <row r="37" spans="1:11" s="21" customFormat="1" ht="11.25">
      <c r="A37" s="45"/>
      <c r="B37" s="25"/>
      <c r="C37" s="25"/>
      <c r="D37" s="47"/>
      <c r="E37" s="46"/>
      <c r="F37" s="46"/>
      <c r="G37" s="68"/>
      <c r="H37" s="20"/>
      <c r="I37" s="20"/>
      <c r="J37" s="20"/>
      <c r="K37" s="20"/>
    </row>
    <row r="38" spans="1:11" s="21" customFormat="1" ht="11.25">
      <c r="A38" s="45"/>
      <c r="B38" s="25"/>
      <c r="C38" s="25"/>
      <c r="D38" s="47"/>
      <c r="E38" s="46"/>
      <c r="F38" s="46"/>
      <c r="G38" s="68"/>
      <c r="H38" s="20"/>
      <c r="I38" s="20"/>
      <c r="J38" s="20"/>
      <c r="K38" s="20"/>
    </row>
    <row r="39" spans="1:11" s="21" customFormat="1" ht="11.25">
      <c r="A39" s="45"/>
      <c r="B39" s="25"/>
      <c r="C39" s="25"/>
      <c r="D39" s="47"/>
      <c r="E39" s="46"/>
      <c r="F39" s="46"/>
      <c r="G39" s="68"/>
      <c r="H39" s="20"/>
      <c r="I39" s="20"/>
      <c r="J39" s="20"/>
      <c r="K39" s="20"/>
    </row>
    <row r="40" spans="1:11" s="21" customFormat="1" ht="11.25">
      <c r="A40" s="45"/>
      <c r="B40" s="25"/>
      <c r="C40" s="25"/>
      <c r="D40" s="47"/>
      <c r="E40" s="46"/>
      <c r="F40" s="46"/>
      <c r="G40" s="68"/>
      <c r="H40" s="20"/>
      <c r="I40" s="20"/>
      <c r="J40" s="20"/>
      <c r="K40" s="20"/>
    </row>
    <row r="41" spans="1:11" s="21" customFormat="1" ht="11.25">
      <c r="A41" s="45"/>
      <c r="B41" s="25"/>
      <c r="C41" s="25"/>
      <c r="D41" s="47"/>
      <c r="E41" s="46"/>
      <c r="F41" s="46"/>
      <c r="G41" s="68"/>
      <c r="H41" s="20"/>
      <c r="I41" s="20"/>
      <c r="J41" s="20"/>
      <c r="K41" s="20"/>
    </row>
    <row r="42" spans="1:11" s="21" customFormat="1" ht="11.25">
      <c r="A42" s="45"/>
      <c r="B42" s="25"/>
      <c r="C42" s="25"/>
      <c r="D42" s="47"/>
      <c r="E42" s="46"/>
      <c r="F42" s="46"/>
      <c r="G42" s="68"/>
      <c r="H42" s="20"/>
      <c r="I42" s="20"/>
      <c r="J42" s="20"/>
      <c r="K42" s="20"/>
    </row>
    <row r="43" spans="1:11" s="21" customFormat="1" ht="11.25">
      <c r="A43" s="45"/>
      <c r="B43" s="25"/>
      <c r="C43" s="25"/>
      <c r="D43" s="47"/>
      <c r="E43" s="46"/>
      <c r="F43" s="46"/>
      <c r="G43" s="68"/>
      <c r="H43" s="20"/>
      <c r="I43" s="20"/>
      <c r="J43" s="20"/>
      <c r="K43" s="20"/>
    </row>
    <row r="44" spans="1:11" s="21" customFormat="1" ht="11.25">
      <c r="A44" s="43"/>
      <c r="B44" s="20"/>
      <c r="C44" s="20"/>
      <c r="D44" s="27"/>
      <c r="G44" s="69"/>
      <c r="H44" s="20"/>
      <c r="I44" s="20"/>
      <c r="J44" s="20"/>
      <c r="K44" s="20"/>
    </row>
    <row r="45" spans="1:11" s="21" customFormat="1" ht="11.25">
      <c r="A45" s="43"/>
      <c r="B45" s="20"/>
      <c r="C45" s="20"/>
      <c r="D45" s="27"/>
      <c r="G45" s="69"/>
      <c r="H45" s="20"/>
      <c r="I45" s="20"/>
      <c r="J45" s="20"/>
      <c r="K45" s="20"/>
    </row>
    <row r="46" spans="1:11" s="21" customFormat="1" ht="11.25">
      <c r="A46" s="43"/>
      <c r="B46" s="20"/>
      <c r="C46" s="20"/>
      <c r="D46" s="27"/>
      <c r="G46" s="69"/>
      <c r="H46" s="20"/>
      <c r="I46" s="20"/>
      <c r="J46" s="20"/>
      <c r="K46" s="20"/>
    </row>
    <row r="47" spans="1:11" s="21" customFormat="1" ht="11.25">
      <c r="A47" s="43"/>
      <c r="B47" s="20"/>
      <c r="C47" s="20"/>
      <c r="D47" s="27"/>
      <c r="G47" s="69"/>
      <c r="H47" s="20"/>
      <c r="I47" s="20"/>
      <c r="J47" s="20"/>
      <c r="K47" s="20"/>
    </row>
    <row r="48" spans="1:11" s="21" customFormat="1" ht="11.25">
      <c r="A48" s="43"/>
      <c r="B48" s="20"/>
      <c r="C48" s="20"/>
      <c r="D48" s="27"/>
      <c r="G48" s="69"/>
      <c r="H48" s="20"/>
      <c r="I48" s="20"/>
      <c r="J48" s="20"/>
      <c r="K48" s="20"/>
    </row>
    <row r="49" spans="1:11" s="21" customFormat="1" ht="11.25">
      <c r="A49" s="43"/>
      <c r="B49" s="20"/>
      <c r="C49" s="20"/>
      <c r="D49" s="27"/>
      <c r="G49" s="69"/>
      <c r="H49" s="20"/>
      <c r="I49" s="20"/>
      <c r="J49" s="20"/>
      <c r="K49" s="20"/>
    </row>
    <row r="50" spans="1:11" s="21" customFormat="1" ht="11.25">
      <c r="A50" s="43"/>
      <c r="B50" s="20"/>
      <c r="C50" s="20"/>
      <c r="D50" s="27"/>
      <c r="G50" s="69"/>
      <c r="H50" s="20"/>
      <c r="I50" s="20"/>
      <c r="J50" s="20"/>
      <c r="K50" s="20"/>
    </row>
    <row r="51" spans="1:11" s="21" customFormat="1" ht="11.25">
      <c r="A51" s="43"/>
      <c r="B51" s="20"/>
      <c r="C51" s="20"/>
      <c r="D51" s="27"/>
      <c r="G51" s="69"/>
      <c r="H51" s="20"/>
      <c r="I51" s="20"/>
      <c r="J51" s="20"/>
      <c r="K51" s="20"/>
    </row>
    <row r="52" spans="1:11" s="21" customFormat="1" ht="11.25">
      <c r="A52" s="43"/>
      <c r="B52" s="20"/>
      <c r="C52" s="20"/>
      <c r="D52" s="27"/>
      <c r="G52" s="69"/>
      <c r="H52" s="20"/>
      <c r="I52" s="20"/>
      <c r="J52" s="20"/>
      <c r="K52" s="20"/>
    </row>
    <row r="53" spans="1:11" s="21" customFormat="1" ht="11.25">
      <c r="A53" s="43"/>
      <c r="B53" s="20"/>
      <c r="C53" s="20"/>
      <c r="D53" s="27"/>
      <c r="G53" s="69"/>
      <c r="H53" s="20"/>
      <c r="I53" s="20"/>
      <c r="J53" s="20"/>
      <c r="K53" s="20"/>
    </row>
    <row r="54" spans="1:11" s="21" customFormat="1" ht="11.25">
      <c r="A54" s="43"/>
      <c r="B54" s="20"/>
      <c r="C54" s="20"/>
      <c r="D54" s="27"/>
      <c r="G54" s="69"/>
      <c r="H54" s="20"/>
      <c r="I54" s="20"/>
      <c r="J54" s="20"/>
      <c r="K54" s="20"/>
    </row>
    <row r="55" spans="1:11" s="21" customFormat="1" ht="11.25">
      <c r="A55" s="43"/>
      <c r="B55" s="20"/>
      <c r="C55" s="20"/>
      <c r="D55" s="27"/>
      <c r="G55" s="69"/>
      <c r="H55" s="20"/>
      <c r="I55" s="20"/>
      <c r="J55" s="20"/>
      <c r="K55" s="20"/>
    </row>
    <row r="56" spans="1:11" s="21" customFormat="1" ht="11.25">
      <c r="A56" s="43"/>
      <c r="B56" s="20"/>
      <c r="C56" s="20"/>
      <c r="D56" s="27"/>
      <c r="G56" s="69"/>
      <c r="H56" s="20"/>
      <c r="I56" s="20"/>
      <c r="J56" s="20"/>
      <c r="K56" s="20"/>
    </row>
    <row r="57" spans="1:11" s="21" customFormat="1" ht="11.25">
      <c r="A57" s="43"/>
      <c r="B57" s="20"/>
      <c r="C57" s="20"/>
      <c r="D57" s="27"/>
      <c r="G57" s="69"/>
      <c r="H57" s="20"/>
      <c r="I57" s="20"/>
      <c r="J57" s="20"/>
      <c r="K57" s="20"/>
    </row>
    <row r="58" spans="1:11" s="21" customFormat="1" ht="11.25">
      <c r="A58" s="43"/>
      <c r="B58" s="20"/>
      <c r="C58" s="20"/>
      <c r="D58" s="27"/>
      <c r="G58" s="69"/>
      <c r="H58" s="20"/>
      <c r="I58" s="20"/>
      <c r="J58" s="20"/>
      <c r="K58" s="20"/>
    </row>
    <row r="59" spans="1:11" s="21" customFormat="1" ht="11.25">
      <c r="A59" s="43"/>
      <c r="B59" s="20"/>
      <c r="C59" s="20"/>
      <c r="D59" s="27"/>
      <c r="G59" s="69"/>
      <c r="H59" s="20"/>
      <c r="I59" s="20"/>
      <c r="J59" s="20"/>
      <c r="K59" s="20"/>
    </row>
    <row r="60" spans="1:11" s="21" customFormat="1" ht="11.25">
      <c r="A60" s="43"/>
      <c r="B60" s="20"/>
      <c r="C60" s="20"/>
      <c r="D60" s="27"/>
      <c r="G60" s="69"/>
      <c r="H60" s="20"/>
      <c r="I60" s="20"/>
      <c r="J60" s="20"/>
      <c r="K60" s="20"/>
    </row>
    <row r="61" spans="1:11" s="21" customFormat="1" ht="11.25">
      <c r="A61" s="43"/>
      <c r="B61" s="20"/>
      <c r="C61" s="20"/>
      <c r="D61" s="27"/>
      <c r="G61" s="69"/>
      <c r="H61" s="20"/>
      <c r="I61" s="20"/>
      <c r="J61" s="20"/>
      <c r="K61" s="20"/>
    </row>
    <row r="62" spans="1:11" s="21" customFormat="1" ht="11.25">
      <c r="A62" s="43"/>
      <c r="B62" s="20"/>
      <c r="C62" s="20"/>
      <c r="D62" s="27"/>
      <c r="G62" s="69"/>
      <c r="H62" s="20"/>
      <c r="I62" s="20"/>
      <c r="J62" s="20"/>
      <c r="K62" s="20"/>
    </row>
    <row r="63" spans="1:11" s="21" customFormat="1" ht="11.25">
      <c r="A63" s="43"/>
      <c r="B63" s="20"/>
      <c r="C63" s="20"/>
      <c r="D63" s="27"/>
      <c r="G63" s="69"/>
      <c r="H63" s="20"/>
      <c r="I63" s="20"/>
      <c r="J63" s="20"/>
      <c r="K63" s="20"/>
    </row>
  </sheetData>
  <sheetProtection/>
  <mergeCells count="24">
    <mergeCell ref="B27:B30"/>
    <mergeCell ref="B11:B13"/>
    <mergeCell ref="B6:B9"/>
    <mergeCell ref="A5:A9"/>
    <mergeCell ref="A17:A20"/>
    <mergeCell ref="A21:A25"/>
    <mergeCell ref="A26:A30"/>
    <mergeCell ref="B26:C26"/>
    <mergeCell ref="F2:F3"/>
    <mergeCell ref="G2:G3"/>
    <mergeCell ref="A10:A13"/>
    <mergeCell ref="E2:E3"/>
    <mergeCell ref="D2:D3"/>
    <mergeCell ref="B22:B25"/>
    <mergeCell ref="A4:C4"/>
    <mergeCell ref="B5:C5"/>
    <mergeCell ref="A2:C2"/>
    <mergeCell ref="B15:B16"/>
    <mergeCell ref="B17:C17"/>
    <mergeCell ref="B21:C21"/>
    <mergeCell ref="A14:A16"/>
    <mergeCell ref="B18:B20"/>
    <mergeCell ref="B10:C10"/>
    <mergeCell ref="B14:C14"/>
  </mergeCells>
  <printOptions horizontalCentered="1"/>
  <pageMargins left="0.3937007874015748" right="0.3937007874015748" top="0.7874015748031497" bottom="0.2362204724409449" header="0" footer="0.1968503937007874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tabSelected="1" zoomScale="130" zoomScaleNormal="130" zoomScalePageLayoutView="60" workbookViewId="0" topLeftCell="A1">
      <selection activeCell="I12" sqref="I12"/>
    </sheetView>
  </sheetViews>
  <sheetFormatPr defaultColWidth="8.88671875" defaultRowHeight="13.5"/>
  <cols>
    <col min="1" max="1" width="6.77734375" style="20" customWidth="1"/>
    <col min="2" max="2" width="7.77734375" style="20" customWidth="1"/>
    <col min="3" max="3" width="11.77734375" style="20" customWidth="1"/>
    <col min="4" max="4" width="15.77734375" style="27" customWidth="1"/>
    <col min="5" max="5" width="15.77734375" style="21" customWidth="1"/>
    <col min="6" max="6" width="10.77734375" style="21" customWidth="1"/>
    <col min="7" max="7" width="13.77734375" style="41" customWidth="1"/>
    <col min="8" max="8" width="9.3359375" style="20" bestFit="1" customWidth="1"/>
    <col min="9" max="9" width="10.77734375" style="20" bestFit="1" customWidth="1"/>
    <col min="10" max="10" width="26.4453125" style="20" customWidth="1"/>
    <col min="11" max="11" width="13.21484375" style="20" customWidth="1"/>
    <col min="12" max="16384" width="8.88671875" style="20" customWidth="1"/>
  </cols>
  <sheetData>
    <row r="1" spans="1:7" ht="21.75" customHeight="1" thickBot="1">
      <c r="A1" s="42" t="s">
        <v>234</v>
      </c>
      <c r="B1" s="42"/>
      <c r="C1" s="42"/>
      <c r="G1" s="40" t="s">
        <v>16</v>
      </c>
    </row>
    <row r="2" spans="1:7" s="49" customFormat="1" ht="21.75" customHeight="1" thickTop="1">
      <c r="A2" s="300" t="s">
        <v>9</v>
      </c>
      <c r="B2" s="301"/>
      <c r="C2" s="301"/>
      <c r="D2" s="297" t="s">
        <v>221</v>
      </c>
      <c r="E2" s="297" t="s">
        <v>223</v>
      </c>
      <c r="F2" s="293" t="s">
        <v>235</v>
      </c>
      <c r="G2" s="295" t="s">
        <v>105</v>
      </c>
    </row>
    <row r="3" spans="1:7" s="49" customFormat="1" ht="21.75" customHeight="1" thickBot="1">
      <c r="A3" s="127" t="s">
        <v>10</v>
      </c>
      <c r="B3" s="128" t="s">
        <v>11</v>
      </c>
      <c r="C3" s="128" t="s">
        <v>12</v>
      </c>
      <c r="D3" s="299"/>
      <c r="E3" s="298"/>
      <c r="F3" s="294"/>
      <c r="G3" s="296"/>
    </row>
    <row r="4" spans="1:7" s="49" customFormat="1" ht="21.75" customHeight="1" thickBot="1">
      <c r="A4" s="276" t="s">
        <v>22</v>
      </c>
      <c r="B4" s="277"/>
      <c r="C4" s="277"/>
      <c r="D4" s="143">
        <f>SUM(D5+D27+D32+D46+D49+D53+D57)</f>
        <v>891300000</v>
      </c>
      <c r="E4" s="149">
        <f>SUM(E5+E27+E32+E46+E49+E53+E57)</f>
        <v>909450000</v>
      </c>
      <c r="F4" s="198">
        <f aca="true" t="shared" si="0" ref="F4:F35">E4-D4</f>
        <v>18150000</v>
      </c>
      <c r="G4" s="151"/>
    </row>
    <row r="5" spans="1:7" s="49" customFormat="1" ht="21.75" customHeight="1">
      <c r="A5" s="263" t="s">
        <v>3</v>
      </c>
      <c r="B5" s="275" t="s">
        <v>21</v>
      </c>
      <c r="C5" s="275"/>
      <c r="D5" s="129">
        <f>SUM(D6+D14+D18)</f>
        <v>71698800</v>
      </c>
      <c r="E5" s="129">
        <f>SUM(E6+E14+E18)</f>
        <v>71698800</v>
      </c>
      <c r="F5" s="183">
        <f t="shared" si="0"/>
        <v>0</v>
      </c>
      <c r="G5" s="154"/>
    </row>
    <row r="6" spans="1:7" s="49" customFormat="1" ht="21.75" customHeight="1">
      <c r="A6" s="264"/>
      <c r="B6" s="269" t="s">
        <v>6</v>
      </c>
      <c r="C6" s="157" t="s">
        <v>5</v>
      </c>
      <c r="D6" s="163">
        <f>SUM(D7:D13)</f>
        <v>64802800</v>
      </c>
      <c r="E6" s="163">
        <f>SUM(E7:E13)</f>
        <v>64802800</v>
      </c>
      <c r="F6" s="184">
        <f t="shared" si="0"/>
        <v>0</v>
      </c>
      <c r="G6" s="161"/>
    </row>
    <row r="7" spans="1:8" s="49" customFormat="1" ht="21.75" customHeight="1">
      <c r="A7" s="264"/>
      <c r="B7" s="269"/>
      <c r="C7" s="83" t="s">
        <v>27</v>
      </c>
      <c r="D7" s="80">
        <v>45876000</v>
      </c>
      <c r="E7" s="80">
        <v>45876000</v>
      </c>
      <c r="F7" s="185">
        <f t="shared" si="0"/>
        <v>0</v>
      </c>
      <c r="G7" s="76"/>
      <c r="H7" s="58"/>
    </row>
    <row r="8" spans="1:7" s="49" customFormat="1" ht="21.75" customHeight="1">
      <c r="A8" s="264"/>
      <c r="B8" s="269"/>
      <c r="C8" s="83" t="s">
        <v>26</v>
      </c>
      <c r="D8" s="80">
        <v>0</v>
      </c>
      <c r="E8" s="80">
        <v>0</v>
      </c>
      <c r="F8" s="185">
        <f t="shared" si="0"/>
        <v>0</v>
      </c>
      <c r="G8" s="50"/>
    </row>
    <row r="9" spans="1:7" s="49" customFormat="1" ht="21.75" customHeight="1">
      <c r="A9" s="264"/>
      <c r="B9" s="269"/>
      <c r="C9" s="83" t="s">
        <v>20</v>
      </c>
      <c r="D9" s="80">
        <v>0</v>
      </c>
      <c r="E9" s="80">
        <v>0</v>
      </c>
      <c r="F9" s="185">
        <f t="shared" si="0"/>
        <v>0</v>
      </c>
      <c r="G9" s="77"/>
    </row>
    <row r="10" spans="1:7" s="49" customFormat="1" ht="21.75" customHeight="1">
      <c r="A10" s="264"/>
      <c r="B10" s="269"/>
      <c r="C10" s="83" t="s">
        <v>28</v>
      </c>
      <c r="D10" s="80">
        <v>5200000</v>
      </c>
      <c r="E10" s="80">
        <v>5200000</v>
      </c>
      <c r="F10" s="185">
        <f t="shared" si="0"/>
        <v>0</v>
      </c>
      <c r="G10" s="76"/>
    </row>
    <row r="11" spans="1:7" s="49" customFormat="1" ht="21.75" customHeight="1">
      <c r="A11" s="264"/>
      <c r="B11" s="269"/>
      <c r="C11" s="84" t="s">
        <v>29</v>
      </c>
      <c r="D11" s="80">
        <v>4200000</v>
      </c>
      <c r="E11" s="80">
        <v>4200000</v>
      </c>
      <c r="F11" s="185">
        <f t="shared" si="0"/>
        <v>0</v>
      </c>
      <c r="G11" s="76"/>
    </row>
    <row r="12" spans="1:7" s="49" customFormat="1" ht="21.75" customHeight="1">
      <c r="A12" s="264"/>
      <c r="B12" s="269"/>
      <c r="C12" s="84" t="s">
        <v>61</v>
      </c>
      <c r="D12" s="80">
        <v>9526800</v>
      </c>
      <c r="E12" s="80">
        <v>9526800</v>
      </c>
      <c r="F12" s="185">
        <f t="shared" si="0"/>
        <v>0</v>
      </c>
      <c r="G12" s="76"/>
    </row>
    <row r="13" spans="1:7" s="49" customFormat="1" ht="21.75" customHeight="1">
      <c r="A13" s="264"/>
      <c r="B13" s="269"/>
      <c r="C13" s="84" t="s">
        <v>30</v>
      </c>
      <c r="D13" s="80">
        <v>0</v>
      </c>
      <c r="E13" s="80">
        <v>0</v>
      </c>
      <c r="F13" s="185">
        <f t="shared" si="0"/>
        <v>0</v>
      </c>
      <c r="G13" s="77"/>
    </row>
    <row r="14" spans="1:7" s="49" customFormat="1" ht="21.75" customHeight="1">
      <c r="A14" s="264"/>
      <c r="B14" s="266" t="s">
        <v>18</v>
      </c>
      <c r="C14" s="157" t="s">
        <v>5</v>
      </c>
      <c r="D14" s="131">
        <f>SUM(D15:D17)</f>
        <v>0</v>
      </c>
      <c r="E14" s="131">
        <f>SUM(E15:E17)</f>
        <v>0</v>
      </c>
      <c r="F14" s="184">
        <f t="shared" si="0"/>
        <v>0</v>
      </c>
      <c r="G14" s="161"/>
    </row>
    <row r="15" spans="1:7" s="49" customFormat="1" ht="21.75" customHeight="1">
      <c r="A15" s="264"/>
      <c r="B15" s="266"/>
      <c r="C15" s="83" t="s">
        <v>7</v>
      </c>
      <c r="D15" s="80">
        <v>0</v>
      </c>
      <c r="E15" s="80">
        <v>0</v>
      </c>
      <c r="F15" s="185">
        <f t="shared" si="0"/>
        <v>0</v>
      </c>
      <c r="G15" s="77"/>
    </row>
    <row r="16" spans="1:7" s="49" customFormat="1" ht="21.75" customHeight="1">
      <c r="A16" s="264"/>
      <c r="B16" s="266"/>
      <c r="C16" s="83" t="s">
        <v>31</v>
      </c>
      <c r="D16" s="80">
        <v>0</v>
      </c>
      <c r="E16" s="80">
        <v>0</v>
      </c>
      <c r="F16" s="185">
        <f t="shared" si="0"/>
        <v>0</v>
      </c>
      <c r="G16" s="77"/>
    </row>
    <row r="17" spans="1:7" s="49" customFormat="1" ht="21.75" customHeight="1">
      <c r="A17" s="264"/>
      <c r="B17" s="266"/>
      <c r="C17" s="83" t="s">
        <v>32</v>
      </c>
      <c r="D17" s="80">
        <v>0</v>
      </c>
      <c r="E17" s="80">
        <v>0</v>
      </c>
      <c r="F17" s="185">
        <f t="shared" si="0"/>
        <v>0</v>
      </c>
      <c r="G17" s="77"/>
    </row>
    <row r="18" spans="1:7" s="49" customFormat="1" ht="21.75" customHeight="1">
      <c r="A18" s="264"/>
      <c r="B18" s="269" t="s">
        <v>13</v>
      </c>
      <c r="C18" s="157" t="s">
        <v>5</v>
      </c>
      <c r="D18" s="131">
        <f>SUM(D19:D26)</f>
        <v>6896000</v>
      </c>
      <c r="E18" s="131">
        <f>SUM(E19:E26)</f>
        <v>6896000</v>
      </c>
      <c r="F18" s="184">
        <f t="shared" si="0"/>
        <v>0</v>
      </c>
      <c r="G18" s="161"/>
    </row>
    <row r="19" spans="1:7" s="49" customFormat="1" ht="21.75" customHeight="1">
      <c r="A19" s="264"/>
      <c r="B19" s="269"/>
      <c r="C19" s="83" t="s">
        <v>33</v>
      </c>
      <c r="D19" s="112">
        <v>1200000</v>
      </c>
      <c r="E19" s="112">
        <v>1200000</v>
      </c>
      <c r="F19" s="185">
        <f t="shared" si="0"/>
        <v>0</v>
      </c>
      <c r="G19" s="76"/>
    </row>
    <row r="20" spans="1:7" s="49" customFormat="1" ht="21.75" customHeight="1">
      <c r="A20" s="264"/>
      <c r="B20" s="269"/>
      <c r="C20" s="83" t="s">
        <v>40</v>
      </c>
      <c r="D20" s="80">
        <v>800000</v>
      </c>
      <c r="E20" s="80">
        <v>800000</v>
      </c>
      <c r="F20" s="185">
        <f t="shared" si="0"/>
        <v>0</v>
      </c>
      <c r="G20" s="76"/>
    </row>
    <row r="21" spans="1:10" s="49" customFormat="1" ht="21.75" customHeight="1">
      <c r="A21" s="264"/>
      <c r="B21" s="269"/>
      <c r="C21" s="84" t="s">
        <v>34</v>
      </c>
      <c r="D21" s="80">
        <v>0</v>
      </c>
      <c r="E21" s="80">
        <v>0</v>
      </c>
      <c r="F21" s="185">
        <f t="shared" si="0"/>
        <v>0</v>
      </c>
      <c r="G21" s="76"/>
      <c r="J21" s="51"/>
    </row>
    <row r="22" spans="1:7" s="49" customFormat="1" ht="21.75" customHeight="1">
      <c r="A22" s="264"/>
      <c r="B22" s="269"/>
      <c r="C22" s="83" t="s">
        <v>35</v>
      </c>
      <c r="D22" s="80">
        <v>0</v>
      </c>
      <c r="E22" s="80">
        <v>0</v>
      </c>
      <c r="F22" s="185">
        <f t="shared" si="0"/>
        <v>0</v>
      </c>
      <c r="G22" s="77"/>
    </row>
    <row r="23" spans="1:10" s="49" customFormat="1" ht="21.75" customHeight="1">
      <c r="A23" s="264"/>
      <c r="B23" s="269"/>
      <c r="C23" s="83" t="s">
        <v>14</v>
      </c>
      <c r="D23" s="80">
        <v>0</v>
      </c>
      <c r="E23" s="80">
        <v>0</v>
      </c>
      <c r="F23" s="185">
        <f t="shared" si="0"/>
        <v>0</v>
      </c>
      <c r="G23" s="77"/>
      <c r="J23" s="26"/>
    </row>
    <row r="24" spans="1:7" s="49" customFormat="1" ht="21.75" customHeight="1">
      <c r="A24" s="264"/>
      <c r="B24" s="269"/>
      <c r="C24" s="83" t="s">
        <v>36</v>
      </c>
      <c r="D24" s="80">
        <v>0</v>
      </c>
      <c r="E24" s="80">
        <v>0</v>
      </c>
      <c r="F24" s="185">
        <f t="shared" si="0"/>
        <v>0</v>
      </c>
      <c r="G24" s="76"/>
    </row>
    <row r="25" spans="1:7" s="49" customFormat="1" ht="21.75" customHeight="1">
      <c r="A25" s="264"/>
      <c r="B25" s="269"/>
      <c r="C25" s="83" t="s">
        <v>88</v>
      </c>
      <c r="D25" s="80">
        <v>0</v>
      </c>
      <c r="E25" s="80">
        <v>0</v>
      </c>
      <c r="F25" s="185">
        <f t="shared" si="0"/>
        <v>0</v>
      </c>
      <c r="G25" s="76"/>
    </row>
    <row r="26" spans="1:7" s="49" customFormat="1" ht="21.75" customHeight="1" thickBot="1">
      <c r="A26" s="271"/>
      <c r="B26" s="270"/>
      <c r="C26" s="111" t="s">
        <v>19</v>
      </c>
      <c r="D26" s="118">
        <v>4896000</v>
      </c>
      <c r="E26" s="118">
        <v>4896000</v>
      </c>
      <c r="F26" s="186">
        <f t="shared" si="0"/>
        <v>0</v>
      </c>
      <c r="G26" s="120"/>
    </row>
    <row r="27" spans="1:7" s="49" customFormat="1" ht="21.75" customHeight="1">
      <c r="A27" s="272" t="s">
        <v>17</v>
      </c>
      <c r="B27" s="275" t="s">
        <v>21</v>
      </c>
      <c r="C27" s="275"/>
      <c r="D27" s="129">
        <f>D28</f>
        <v>0</v>
      </c>
      <c r="E27" s="129">
        <f>E28</f>
        <v>0</v>
      </c>
      <c r="F27" s="183">
        <f t="shared" si="0"/>
        <v>0</v>
      </c>
      <c r="G27" s="155"/>
    </row>
    <row r="28" spans="1:7" s="49" customFormat="1" ht="21.75" customHeight="1">
      <c r="A28" s="273"/>
      <c r="B28" s="269" t="s">
        <v>15</v>
      </c>
      <c r="C28" s="157" t="s">
        <v>5</v>
      </c>
      <c r="D28" s="131">
        <f>SUM(D29:D31)</f>
        <v>0</v>
      </c>
      <c r="E28" s="131">
        <f>SUM(E29:E31)</f>
        <v>0</v>
      </c>
      <c r="F28" s="184">
        <f t="shared" si="0"/>
        <v>0</v>
      </c>
      <c r="G28" s="162"/>
    </row>
    <row r="29" spans="1:7" s="49" customFormat="1" ht="21.75" customHeight="1">
      <c r="A29" s="273"/>
      <c r="B29" s="269"/>
      <c r="C29" s="83" t="s">
        <v>15</v>
      </c>
      <c r="D29" s="80">
        <v>0</v>
      </c>
      <c r="E29" s="80">
        <v>0</v>
      </c>
      <c r="F29" s="185">
        <f t="shared" si="0"/>
        <v>0</v>
      </c>
      <c r="G29" s="77"/>
    </row>
    <row r="30" spans="1:7" s="49" customFormat="1" ht="21.75" customHeight="1">
      <c r="A30" s="273"/>
      <c r="B30" s="269"/>
      <c r="C30" s="83" t="s">
        <v>38</v>
      </c>
      <c r="D30" s="80">
        <v>0</v>
      </c>
      <c r="E30" s="80">
        <v>0</v>
      </c>
      <c r="F30" s="185">
        <f t="shared" si="0"/>
        <v>0</v>
      </c>
      <c r="G30" s="77"/>
    </row>
    <row r="31" spans="1:7" s="49" customFormat="1" ht="21.75" customHeight="1" thickBot="1">
      <c r="A31" s="274"/>
      <c r="B31" s="270"/>
      <c r="C31" s="121" t="s">
        <v>39</v>
      </c>
      <c r="D31" s="118">
        <v>0</v>
      </c>
      <c r="E31" s="118">
        <v>0</v>
      </c>
      <c r="F31" s="186">
        <f t="shared" si="0"/>
        <v>0</v>
      </c>
      <c r="G31" s="122"/>
    </row>
    <row r="32" spans="1:7" s="49" customFormat="1" ht="21.75" customHeight="1">
      <c r="A32" s="263" t="s">
        <v>4</v>
      </c>
      <c r="B32" s="275" t="s">
        <v>21</v>
      </c>
      <c r="C32" s="275"/>
      <c r="D32" s="129">
        <f>D33</f>
        <v>818992640</v>
      </c>
      <c r="E32" s="129">
        <f>E33</f>
        <v>818992640</v>
      </c>
      <c r="F32" s="183">
        <f t="shared" si="0"/>
        <v>0</v>
      </c>
      <c r="G32" s="155"/>
    </row>
    <row r="33" spans="1:7" s="52" customFormat="1" ht="21.75" customHeight="1">
      <c r="A33" s="264"/>
      <c r="B33" s="286" t="s">
        <v>100</v>
      </c>
      <c r="C33" s="157" t="s">
        <v>5</v>
      </c>
      <c r="D33" s="131">
        <f>SUM(D34:D45)</f>
        <v>818992640</v>
      </c>
      <c r="E33" s="131">
        <f>SUM(E34:E45)</f>
        <v>818992640</v>
      </c>
      <c r="F33" s="184">
        <f t="shared" si="0"/>
        <v>0</v>
      </c>
      <c r="G33" s="162"/>
    </row>
    <row r="34" spans="1:11" s="49" customFormat="1" ht="21.75" customHeight="1">
      <c r="A34" s="264"/>
      <c r="B34" s="286"/>
      <c r="C34" s="84" t="s">
        <v>66</v>
      </c>
      <c r="D34" s="80">
        <v>619376400</v>
      </c>
      <c r="E34" s="80">
        <v>619376400</v>
      </c>
      <c r="F34" s="185">
        <f t="shared" si="0"/>
        <v>0</v>
      </c>
      <c r="G34" s="76"/>
      <c r="J34" s="29"/>
      <c r="K34" s="53"/>
    </row>
    <row r="35" spans="1:11" s="49" customFormat="1" ht="21.75" customHeight="1">
      <c r="A35" s="264"/>
      <c r="B35" s="286"/>
      <c r="C35" s="84" t="s">
        <v>28</v>
      </c>
      <c r="D35" s="80">
        <v>13200000</v>
      </c>
      <c r="E35" s="80">
        <v>13200000</v>
      </c>
      <c r="F35" s="185">
        <f t="shared" si="0"/>
        <v>0</v>
      </c>
      <c r="G35" s="76"/>
      <c r="J35" s="32"/>
      <c r="K35" s="53"/>
    </row>
    <row r="36" spans="1:11" s="49" customFormat="1" ht="21.75" customHeight="1">
      <c r="A36" s="264"/>
      <c r="B36" s="286"/>
      <c r="C36" s="83" t="s">
        <v>41</v>
      </c>
      <c r="D36" s="80">
        <v>0</v>
      </c>
      <c r="E36" s="80">
        <v>0</v>
      </c>
      <c r="F36" s="185">
        <f aca="true" t="shared" si="1" ref="F36:F61">E36-D36</f>
        <v>0</v>
      </c>
      <c r="G36" s="76"/>
      <c r="J36" s="34"/>
      <c r="K36" s="53"/>
    </row>
    <row r="37" spans="1:11" s="49" customFormat="1" ht="21.75" customHeight="1">
      <c r="A37" s="264"/>
      <c r="B37" s="286"/>
      <c r="C37" s="84" t="s">
        <v>29</v>
      </c>
      <c r="D37" s="80">
        <v>56704920</v>
      </c>
      <c r="E37" s="80">
        <v>56704920</v>
      </c>
      <c r="F37" s="185">
        <f t="shared" si="1"/>
        <v>0</v>
      </c>
      <c r="G37" s="76"/>
      <c r="J37" s="39"/>
      <c r="K37" s="53"/>
    </row>
    <row r="38" spans="1:11" s="49" customFormat="1" ht="21.75" customHeight="1">
      <c r="A38" s="264"/>
      <c r="B38" s="286"/>
      <c r="C38" s="84" t="s">
        <v>61</v>
      </c>
      <c r="D38" s="80">
        <v>127711320</v>
      </c>
      <c r="E38" s="80">
        <v>127711320</v>
      </c>
      <c r="F38" s="185">
        <f t="shared" si="1"/>
        <v>0</v>
      </c>
      <c r="G38" s="76"/>
      <c r="J38" s="39"/>
      <c r="K38" s="53"/>
    </row>
    <row r="39" spans="1:11" s="49" customFormat="1" ht="21.75" customHeight="1">
      <c r="A39" s="264"/>
      <c r="B39" s="286"/>
      <c r="C39" s="83" t="s">
        <v>42</v>
      </c>
      <c r="D39" s="80">
        <v>2000000</v>
      </c>
      <c r="E39" s="80">
        <v>2000000</v>
      </c>
      <c r="F39" s="185">
        <f t="shared" si="1"/>
        <v>0</v>
      </c>
      <c r="G39" s="76"/>
      <c r="J39" s="32"/>
      <c r="K39" s="53"/>
    </row>
    <row r="40" spans="1:11" s="49" customFormat="1" ht="21.75" customHeight="1">
      <c r="A40" s="264"/>
      <c r="B40" s="286"/>
      <c r="C40" s="83" t="s">
        <v>43</v>
      </c>
      <c r="D40" s="80">
        <v>0</v>
      </c>
      <c r="E40" s="80">
        <v>0</v>
      </c>
      <c r="F40" s="185">
        <f t="shared" si="1"/>
        <v>0</v>
      </c>
      <c r="G40" s="77"/>
      <c r="J40" s="32"/>
      <c r="K40" s="53"/>
    </row>
    <row r="41" spans="1:11" s="49" customFormat="1" ht="21.75" customHeight="1">
      <c r="A41" s="264"/>
      <c r="B41" s="286"/>
      <c r="C41" s="83" t="s">
        <v>44</v>
      </c>
      <c r="D41" s="80">
        <v>0</v>
      </c>
      <c r="E41" s="80">
        <v>0</v>
      </c>
      <c r="F41" s="185">
        <f t="shared" si="1"/>
        <v>0</v>
      </c>
      <c r="G41" s="77"/>
      <c r="J41" s="32"/>
      <c r="K41" s="53"/>
    </row>
    <row r="42" spans="1:11" s="49" customFormat="1" ht="21.75" customHeight="1">
      <c r="A42" s="264"/>
      <c r="B42" s="286"/>
      <c r="C42" s="84" t="s">
        <v>64</v>
      </c>
      <c r="D42" s="80">
        <v>0</v>
      </c>
      <c r="E42" s="80">
        <v>0</v>
      </c>
      <c r="F42" s="185">
        <f t="shared" si="1"/>
        <v>0</v>
      </c>
      <c r="G42" s="77"/>
      <c r="J42" s="32"/>
      <c r="K42" s="53"/>
    </row>
    <row r="43" spans="1:11" s="49" customFormat="1" ht="21.75" customHeight="1">
      <c r="A43" s="264"/>
      <c r="B43" s="286"/>
      <c r="C43" s="83" t="s">
        <v>45</v>
      </c>
      <c r="D43" s="80">
        <v>0</v>
      </c>
      <c r="E43" s="80">
        <v>0</v>
      </c>
      <c r="F43" s="185">
        <f t="shared" si="1"/>
        <v>0</v>
      </c>
      <c r="G43" s="77"/>
      <c r="J43" s="32"/>
      <c r="K43" s="53"/>
    </row>
    <row r="44" spans="1:11" s="49" customFormat="1" ht="21.75" customHeight="1">
      <c r="A44" s="264"/>
      <c r="B44" s="286"/>
      <c r="C44" s="83" t="s">
        <v>46</v>
      </c>
      <c r="D44" s="80">
        <v>0</v>
      </c>
      <c r="E44" s="80">
        <v>0</v>
      </c>
      <c r="F44" s="185">
        <f t="shared" si="1"/>
        <v>0</v>
      </c>
      <c r="G44" s="76"/>
      <c r="J44" s="32"/>
      <c r="K44" s="53"/>
    </row>
    <row r="45" spans="1:11" s="49" customFormat="1" ht="21.75" customHeight="1" thickBot="1">
      <c r="A45" s="271"/>
      <c r="B45" s="287"/>
      <c r="C45" s="121" t="s">
        <v>65</v>
      </c>
      <c r="D45" s="118">
        <v>0</v>
      </c>
      <c r="E45" s="118">
        <v>0</v>
      </c>
      <c r="F45" s="186">
        <f t="shared" si="1"/>
        <v>0</v>
      </c>
      <c r="G45" s="122"/>
      <c r="J45" s="32"/>
      <c r="K45" s="53"/>
    </row>
    <row r="46" spans="1:11" s="49" customFormat="1" ht="21.75" customHeight="1">
      <c r="A46" s="272" t="s">
        <v>48</v>
      </c>
      <c r="B46" s="275" t="s">
        <v>21</v>
      </c>
      <c r="C46" s="275"/>
      <c r="D46" s="129">
        <f>SUM(D47)</f>
        <v>0</v>
      </c>
      <c r="E46" s="129">
        <f>SUM(E47)</f>
        <v>18143574</v>
      </c>
      <c r="F46" s="183">
        <f t="shared" si="1"/>
        <v>18143574</v>
      </c>
      <c r="G46" s="155"/>
      <c r="J46" s="32"/>
      <c r="K46" s="53"/>
    </row>
    <row r="47" spans="1:11" s="49" customFormat="1" ht="21.75" customHeight="1">
      <c r="A47" s="273"/>
      <c r="B47" s="266" t="s">
        <v>54</v>
      </c>
      <c r="C47" s="157" t="s">
        <v>5</v>
      </c>
      <c r="D47" s="131">
        <f>SUM(D48)</f>
        <v>0</v>
      </c>
      <c r="E47" s="131">
        <f>SUM(E48)</f>
        <v>18143574</v>
      </c>
      <c r="F47" s="184">
        <f t="shared" si="1"/>
        <v>18143574</v>
      </c>
      <c r="G47" s="162"/>
      <c r="J47" s="54"/>
      <c r="K47" s="54"/>
    </row>
    <row r="48" spans="1:7" s="49" customFormat="1" ht="21.75" customHeight="1" thickBot="1">
      <c r="A48" s="274"/>
      <c r="B48" s="268"/>
      <c r="C48" s="121" t="s">
        <v>47</v>
      </c>
      <c r="D48" s="118">
        <v>0</v>
      </c>
      <c r="E48" s="118">
        <v>18143574</v>
      </c>
      <c r="F48" s="186">
        <f t="shared" si="1"/>
        <v>18143574</v>
      </c>
      <c r="G48" s="122"/>
    </row>
    <row r="49" spans="1:7" s="49" customFormat="1" ht="21.75" customHeight="1">
      <c r="A49" s="263" t="s">
        <v>49</v>
      </c>
      <c r="B49" s="275" t="s">
        <v>21</v>
      </c>
      <c r="C49" s="275"/>
      <c r="D49" s="129">
        <f>SUM(D50)</f>
        <v>0</v>
      </c>
      <c r="E49" s="129">
        <f>SUM(E50)</f>
        <v>0</v>
      </c>
      <c r="F49" s="183">
        <f t="shared" si="1"/>
        <v>0</v>
      </c>
      <c r="G49" s="155"/>
    </row>
    <row r="50" spans="1:7" s="49" customFormat="1" ht="21.75" customHeight="1">
      <c r="A50" s="264"/>
      <c r="B50" s="266" t="s">
        <v>55</v>
      </c>
      <c r="C50" s="157" t="s">
        <v>5</v>
      </c>
      <c r="D50" s="131">
        <f>SUM(D51:D52)</f>
        <v>0</v>
      </c>
      <c r="E50" s="131">
        <f>SUM(E51:E52)</f>
        <v>0</v>
      </c>
      <c r="F50" s="184">
        <f t="shared" si="1"/>
        <v>0</v>
      </c>
      <c r="G50" s="162"/>
    </row>
    <row r="51" spans="1:7" s="49" customFormat="1" ht="21.75" customHeight="1">
      <c r="A51" s="264"/>
      <c r="B51" s="266"/>
      <c r="C51" s="83" t="s">
        <v>51</v>
      </c>
      <c r="D51" s="80">
        <v>0</v>
      </c>
      <c r="E51" s="80">
        <v>0</v>
      </c>
      <c r="F51" s="185">
        <f t="shared" si="1"/>
        <v>0</v>
      </c>
      <c r="G51" s="74"/>
    </row>
    <row r="52" spans="1:9" s="49" customFormat="1" ht="21.75" customHeight="1" thickBot="1">
      <c r="A52" s="271"/>
      <c r="B52" s="268"/>
      <c r="C52" s="111" t="s">
        <v>52</v>
      </c>
      <c r="D52" s="118">
        <v>0</v>
      </c>
      <c r="E52" s="118">
        <v>0</v>
      </c>
      <c r="F52" s="186">
        <f t="shared" si="1"/>
        <v>0</v>
      </c>
      <c r="G52" s="122"/>
      <c r="I52" s="38"/>
    </row>
    <row r="53" spans="1:7" s="49" customFormat="1" ht="21.75" customHeight="1">
      <c r="A53" s="263" t="s">
        <v>8</v>
      </c>
      <c r="B53" s="275" t="s">
        <v>21</v>
      </c>
      <c r="C53" s="275"/>
      <c r="D53" s="129">
        <f>SUM(D54)</f>
        <v>308560</v>
      </c>
      <c r="E53" s="129">
        <f>SUM(E54)</f>
        <v>314986</v>
      </c>
      <c r="F53" s="183">
        <f t="shared" si="1"/>
        <v>6426</v>
      </c>
      <c r="G53" s="155"/>
    </row>
    <row r="54" spans="1:7" s="49" customFormat="1" ht="21.75" customHeight="1">
      <c r="A54" s="264"/>
      <c r="B54" s="266" t="s">
        <v>8</v>
      </c>
      <c r="C54" s="157" t="s">
        <v>5</v>
      </c>
      <c r="D54" s="131">
        <f>SUM(D55:D56)</f>
        <v>308560</v>
      </c>
      <c r="E54" s="131">
        <f>SUM(E55:E56)</f>
        <v>314986</v>
      </c>
      <c r="F54" s="184">
        <f t="shared" si="1"/>
        <v>6426</v>
      </c>
      <c r="G54" s="162"/>
    </row>
    <row r="55" spans="1:7" s="49" customFormat="1" ht="21.75" customHeight="1">
      <c r="A55" s="264"/>
      <c r="B55" s="266"/>
      <c r="C55" s="83" t="s">
        <v>8</v>
      </c>
      <c r="D55" s="80">
        <v>58560</v>
      </c>
      <c r="E55" s="80">
        <v>64986</v>
      </c>
      <c r="F55" s="185">
        <f t="shared" si="1"/>
        <v>6426</v>
      </c>
      <c r="G55" s="78"/>
    </row>
    <row r="56" spans="1:10" s="49" customFormat="1" ht="21.75" customHeight="1" thickBot="1">
      <c r="A56" s="271"/>
      <c r="B56" s="268"/>
      <c r="C56" s="121" t="s">
        <v>56</v>
      </c>
      <c r="D56" s="118">
        <v>250000</v>
      </c>
      <c r="E56" s="118">
        <v>250000</v>
      </c>
      <c r="F56" s="186">
        <f t="shared" si="1"/>
        <v>0</v>
      </c>
      <c r="G56" s="120"/>
      <c r="I56" s="54"/>
      <c r="J56" s="26"/>
    </row>
    <row r="57" spans="1:7" s="49" customFormat="1" ht="21.75" customHeight="1">
      <c r="A57" s="263" t="s">
        <v>57</v>
      </c>
      <c r="B57" s="285" t="s">
        <v>21</v>
      </c>
      <c r="C57" s="285"/>
      <c r="D57" s="129">
        <f>SUM(D58)</f>
        <v>300000</v>
      </c>
      <c r="E57" s="129">
        <f>SUM(E58)</f>
        <v>300000</v>
      </c>
      <c r="F57" s="183">
        <f t="shared" si="1"/>
        <v>0</v>
      </c>
      <c r="G57" s="155"/>
    </row>
    <row r="58" spans="1:7" s="49" customFormat="1" ht="21.75" customHeight="1">
      <c r="A58" s="264"/>
      <c r="B58" s="266" t="s">
        <v>58</v>
      </c>
      <c r="C58" s="157" t="s">
        <v>5</v>
      </c>
      <c r="D58" s="131">
        <f>SUM(D59:D61)</f>
        <v>300000</v>
      </c>
      <c r="E58" s="131">
        <f>SUM(E59:E61)</f>
        <v>300000</v>
      </c>
      <c r="F58" s="184">
        <f t="shared" si="1"/>
        <v>0</v>
      </c>
      <c r="G58" s="162"/>
    </row>
    <row r="59" spans="1:7" s="49" customFormat="1" ht="21.75" customHeight="1">
      <c r="A59" s="264"/>
      <c r="B59" s="266"/>
      <c r="C59" s="83" t="s">
        <v>57</v>
      </c>
      <c r="D59" s="80">
        <v>300000</v>
      </c>
      <c r="E59" s="80">
        <v>300000</v>
      </c>
      <c r="F59" s="185">
        <f t="shared" si="1"/>
        <v>0</v>
      </c>
      <c r="G59" s="78"/>
    </row>
    <row r="60" spans="1:7" s="49" customFormat="1" ht="21.75" customHeight="1">
      <c r="A60" s="264"/>
      <c r="B60" s="266"/>
      <c r="C60" s="84" t="s">
        <v>59</v>
      </c>
      <c r="D60" s="80">
        <v>0</v>
      </c>
      <c r="E60" s="80">
        <v>0</v>
      </c>
      <c r="F60" s="185">
        <f t="shared" si="1"/>
        <v>0</v>
      </c>
      <c r="G60" s="76"/>
    </row>
    <row r="61" spans="1:10" s="49" customFormat="1" ht="21.75" customHeight="1" thickBot="1">
      <c r="A61" s="265"/>
      <c r="B61" s="267"/>
      <c r="C61" s="85" t="s">
        <v>60</v>
      </c>
      <c r="D61" s="81">
        <v>0</v>
      </c>
      <c r="E61" s="81">
        <v>0</v>
      </c>
      <c r="F61" s="181">
        <f t="shared" si="1"/>
        <v>0</v>
      </c>
      <c r="G61" s="79"/>
      <c r="I61" s="54"/>
      <c r="J61" s="26"/>
    </row>
    <row r="62" spans="4:7" s="49" customFormat="1" ht="23.25" customHeight="1" thickTop="1">
      <c r="D62" s="55"/>
      <c r="E62" s="56"/>
      <c r="F62" s="56"/>
      <c r="G62" s="57"/>
    </row>
    <row r="77" spans="4:5" ht="11.25">
      <c r="D77" s="47"/>
      <c r="E77" s="46"/>
    </row>
    <row r="78" spans="4:5" ht="12">
      <c r="D78" s="70"/>
      <c r="E78" s="46"/>
    </row>
    <row r="79" spans="4:5" ht="12">
      <c r="D79" s="70"/>
      <c r="E79" s="46"/>
    </row>
    <row r="80" spans="4:5" ht="12">
      <c r="D80" s="70"/>
      <c r="E80" s="46"/>
    </row>
    <row r="81" spans="4:5" ht="12">
      <c r="D81" s="71"/>
      <c r="E81" s="46"/>
    </row>
    <row r="82" spans="4:5" ht="12">
      <c r="D82" s="70"/>
      <c r="E82" s="46"/>
    </row>
    <row r="83" spans="4:5" ht="12">
      <c r="D83" s="70"/>
      <c r="E83" s="46"/>
    </row>
    <row r="84" spans="4:5" ht="12">
      <c r="D84" s="71"/>
      <c r="E84" s="46"/>
    </row>
    <row r="85" spans="4:5" ht="12">
      <c r="D85" s="72"/>
      <c r="E85" s="46"/>
    </row>
    <row r="86" spans="4:5" ht="12">
      <c r="D86" s="72"/>
      <c r="E86" s="46"/>
    </row>
    <row r="87" spans="4:5" ht="12">
      <c r="D87" s="72"/>
      <c r="E87" s="46"/>
    </row>
    <row r="88" spans="4:5" ht="12">
      <c r="D88" s="70"/>
      <c r="E88" s="46"/>
    </row>
    <row r="89" spans="4:5" ht="12">
      <c r="D89" s="72"/>
      <c r="E89" s="46"/>
    </row>
    <row r="90" spans="4:5" ht="12">
      <c r="D90" s="72"/>
      <c r="E90" s="46"/>
    </row>
    <row r="91" spans="4:5" ht="12">
      <c r="D91" s="71"/>
      <c r="E91" s="46"/>
    </row>
    <row r="92" spans="4:5" ht="12">
      <c r="D92" s="72"/>
      <c r="E92" s="46"/>
    </row>
    <row r="93" spans="4:5" ht="12">
      <c r="D93" s="72"/>
      <c r="E93" s="46"/>
    </row>
    <row r="94" spans="4:5" ht="11.25">
      <c r="D94" s="47"/>
      <c r="E94" s="46"/>
    </row>
  </sheetData>
  <sheetProtection/>
  <mergeCells count="29">
    <mergeCell ref="A2:C2"/>
    <mergeCell ref="F2:F3"/>
    <mergeCell ref="G2:G3"/>
    <mergeCell ref="B53:C53"/>
    <mergeCell ref="B57:C57"/>
    <mergeCell ref="D2:D3"/>
    <mergeCell ref="E2:E3"/>
    <mergeCell ref="B28:B31"/>
    <mergeCell ref="B33:B45"/>
    <mergeCell ref="B47:B48"/>
    <mergeCell ref="A4:C4"/>
    <mergeCell ref="B5:C5"/>
    <mergeCell ref="B27:C27"/>
    <mergeCell ref="B32:C32"/>
    <mergeCell ref="B46:C46"/>
    <mergeCell ref="B49:C49"/>
    <mergeCell ref="B6:B13"/>
    <mergeCell ref="B14:B17"/>
    <mergeCell ref="B18:B26"/>
    <mergeCell ref="A32:A45"/>
    <mergeCell ref="A27:A31"/>
    <mergeCell ref="A5:A26"/>
    <mergeCell ref="B50:B52"/>
    <mergeCell ref="B54:B56"/>
    <mergeCell ref="A57:A61"/>
    <mergeCell ref="A53:A56"/>
    <mergeCell ref="A49:A52"/>
    <mergeCell ref="A46:A48"/>
    <mergeCell ref="B58:B61"/>
  </mergeCells>
  <printOptions horizontalCentered="1"/>
  <pageMargins left="0.3937007874015748" right="0.3937007874015748" top="0.7874015748031497" bottom="0.2362204724409449" header="0" footer="0.1968503937007874"/>
  <pageSetup fitToHeight="4" fitToWidth="1" horizontalDpi="600" verticalDpi="600" orientation="portrait" paperSize="9" r:id="rId1"/>
  <rowBreaks count="2" manualBreakCount="2">
    <brk id="10" max="255" man="1"/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SheetLayoutView="120" workbookViewId="0" topLeftCell="A1">
      <selection activeCell="F5" sqref="F5:F13"/>
    </sheetView>
  </sheetViews>
  <sheetFormatPr defaultColWidth="8.88671875" defaultRowHeight="13.5"/>
  <cols>
    <col min="1" max="1" width="6.5546875" style="8" customWidth="1"/>
    <col min="2" max="2" width="12.4453125" style="8" customWidth="1"/>
    <col min="3" max="3" width="12.5546875" style="10" customWidth="1"/>
    <col min="4" max="4" width="10.99609375" style="9" customWidth="1"/>
    <col min="5" max="5" width="12.21484375" style="8" customWidth="1"/>
    <col min="6" max="6" width="9.10546875" style="8" customWidth="1"/>
    <col min="7" max="7" width="14.21484375" style="8" customWidth="1"/>
    <col min="8" max="8" width="12.88671875" style="8" customWidth="1"/>
    <col min="9" max="9" width="13.6640625" style="8" customWidth="1"/>
    <col min="10" max="10" width="11.10546875" style="8" customWidth="1"/>
    <col min="11" max="16384" width="8.88671875" style="8" customWidth="1"/>
  </cols>
  <sheetData>
    <row r="1" spans="1:10" ht="15.75" customHeight="1">
      <c r="A1" s="227" t="s">
        <v>239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2.75" customHeight="1" thickBot="1">
      <c r="A2" s="228" t="s">
        <v>97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ht="19.5" customHeight="1">
      <c r="A3" s="215" t="s">
        <v>0</v>
      </c>
      <c r="B3" s="213"/>
      <c r="C3" s="212" t="s">
        <v>1</v>
      </c>
      <c r="D3" s="212"/>
      <c r="E3" s="212"/>
      <c r="F3" s="213" t="s">
        <v>0</v>
      </c>
      <c r="G3" s="213"/>
      <c r="H3" s="213" t="s">
        <v>2</v>
      </c>
      <c r="I3" s="213"/>
      <c r="J3" s="214"/>
    </row>
    <row r="4" spans="1:10" ht="34.5" customHeight="1" thickBot="1">
      <c r="A4" s="216"/>
      <c r="B4" s="217"/>
      <c r="C4" s="135" t="s">
        <v>102</v>
      </c>
      <c r="D4" s="135" t="s">
        <v>103</v>
      </c>
      <c r="E4" s="168" t="s">
        <v>236</v>
      </c>
      <c r="F4" s="217"/>
      <c r="G4" s="217"/>
      <c r="H4" s="135" t="s">
        <v>102</v>
      </c>
      <c r="I4" s="135" t="s">
        <v>103</v>
      </c>
      <c r="J4" s="136" t="s">
        <v>236</v>
      </c>
    </row>
    <row r="5" spans="1:10" ht="39.75" customHeight="1">
      <c r="A5" s="232" t="s">
        <v>93</v>
      </c>
      <c r="B5" s="126" t="s">
        <v>90</v>
      </c>
      <c r="C5" s="30">
        <v>320520023</v>
      </c>
      <c r="D5" s="30">
        <v>38689789</v>
      </c>
      <c r="E5" s="170">
        <f aca="true" t="shared" si="0" ref="E5:E10">SUM(C5-D5)</f>
        <v>281830234</v>
      </c>
      <c r="F5" s="229" t="s">
        <v>104</v>
      </c>
      <c r="G5" s="59" t="s">
        <v>203</v>
      </c>
      <c r="H5" s="30">
        <v>209154680</v>
      </c>
      <c r="I5" s="30">
        <v>209154680</v>
      </c>
      <c r="J5" s="173">
        <f aca="true" t="shared" si="1" ref="J5:J13">SUM(H5-I5)</f>
        <v>0</v>
      </c>
    </row>
    <row r="6" spans="1:10" ht="39.75" customHeight="1">
      <c r="A6" s="232"/>
      <c r="B6" s="11" t="s">
        <v>94</v>
      </c>
      <c r="C6" s="18">
        <v>4569600000</v>
      </c>
      <c r="D6" s="18">
        <v>4569600000</v>
      </c>
      <c r="E6" s="169">
        <f t="shared" si="0"/>
        <v>0</v>
      </c>
      <c r="F6" s="230"/>
      <c r="G6" s="12" t="s">
        <v>210</v>
      </c>
      <c r="H6" s="18">
        <v>3500000</v>
      </c>
      <c r="I6" s="18">
        <v>3500000</v>
      </c>
      <c r="J6" s="171">
        <f t="shared" si="1"/>
        <v>0</v>
      </c>
    </row>
    <row r="7" spans="1:10" ht="39.75" customHeight="1">
      <c r="A7" s="232"/>
      <c r="B7" s="11" t="s">
        <v>95</v>
      </c>
      <c r="C7" s="18">
        <v>0</v>
      </c>
      <c r="D7" s="18"/>
      <c r="E7" s="169">
        <f t="shared" si="0"/>
        <v>0</v>
      </c>
      <c r="F7" s="230"/>
      <c r="G7" s="28" t="s">
        <v>205</v>
      </c>
      <c r="H7" s="19">
        <v>65664800</v>
      </c>
      <c r="I7" s="19">
        <v>65664800</v>
      </c>
      <c r="J7" s="171">
        <f t="shared" si="1"/>
        <v>0</v>
      </c>
    </row>
    <row r="8" spans="1:10" ht="39.75" customHeight="1">
      <c r="A8" s="232"/>
      <c r="B8" s="11" t="s">
        <v>91</v>
      </c>
      <c r="C8" s="18">
        <v>0</v>
      </c>
      <c r="D8" s="18">
        <v>0</v>
      </c>
      <c r="E8" s="169">
        <f t="shared" si="0"/>
        <v>0</v>
      </c>
      <c r="F8" s="230"/>
      <c r="G8" s="28" t="s">
        <v>206</v>
      </c>
      <c r="H8" s="19">
        <v>7000000</v>
      </c>
      <c r="I8" s="19">
        <v>7000000</v>
      </c>
      <c r="J8" s="171">
        <f t="shared" si="1"/>
        <v>0</v>
      </c>
    </row>
    <row r="9" spans="1:10" ht="39.75" customHeight="1">
      <c r="A9" s="232"/>
      <c r="B9" s="11" t="s">
        <v>96</v>
      </c>
      <c r="C9" s="18">
        <v>0</v>
      </c>
      <c r="D9" s="18">
        <v>0</v>
      </c>
      <c r="E9" s="169">
        <f t="shared" si="0"/>
        <v>0</v>
      </c>
      <c r="F9" s="230"/>
      <c r="G9" s="28" t="s">
        <v>101</v>
      </c>
      <c r="H9" s="19">
        <v>4319290160</v>
      </c>
      <c r="I9" s="19">
        <v>4319290160</v>
      </c>
      <c r="J9" s="171">
        <f t="shared" si="1"/>
        <v>0</v>
      </c>
    </row>
    <row r="10" spans="1:10" ht="39.75" customHeight="1">
      <c r="A10" s="232"/>
      <c r="B10" s="11" t="s">
        <v>92</v>
      </c>
      <c r="C10" s="18">
        <v>186977</v>
      </c>
      <c r="D10" s="18">
        <v>208211</v>
      </c>
      <c r="E10" s="169">
        <f t="shared" si="0"/>
        <v>-21234</v>
      </c>
      <c r="F10" s="230"/>
      <c r="G10" s="28" t="s">
        <v>211</v>
      </c>
      <c r="H10" s="19">
        <v>281829984</v>
      </c>
      <c r="I10" s="19">
        <v>0</v>
      </c>
      <c r="J10" s="171">
        <f t="shared" si="1"/>
        <v>281829984</v>
      </c>
    </row>
    <row r="11" spans="1:10" ht="39.75" customHeight="1">
      <c r="A11" s="232"/>
      <c r="B11" s="218"/>
      <c r="C11" s="219"/>
      <c r="D11" s="219"/>
      <c r="E11" s="220"/>
      <c r="F11" s="230"/>
      <c r="G11" s="28" t="s">
        <v>207</v>
      </c>
      <c r="H11" s="19">
        <v>0</v>
      </c>
      <c r="I11" s="19">
        <v>0</v>
      </c>
      <c r="J11" s="171">
        <f t="shared" si="1"/>
        <v>0</v>
      </c>
    </row>
    <row r="12" spans="1:10" ht="39.75" customHeight="1">
      <c r="A12" s="232"/>
      <c r="B12" s="221"/>
      <c r="C12" s="222"/>
      <c r="D12" s="222"/>
      <c r="E12" s="223"/>
      <c r="F12" s="230"/>
      <c r="G12" s="28" t="s">
        <v>208</v>
      </c>
      <c r="H12" s="19">
        <v>1567376</v>
      </c>
      <c r="I12" s="19">
        <v>1588360</v>
      </c>
      <c r="J12" s="171">
        <f t="shared" si="1"/>
        <v>-20984</v>
      </c>
    </row>
    <row r="13" spans="1:10" ht="39.75" customHeight="1" thickBot="1">
      <c r="A13" s="233"/>
      <c r="B13" s="224"/>
      <c r="C13" s="225"/>
      <c r="D13" s="225"/>
      <c r="E13" s="226"/>
      <c r="F13" s="231"/>
      <c r="G13" s="61" t="s">
        <v>209</v>
      </c>
      <c r="H13" s="60">
        <v>2300000</v>
      </c>
      <c r="I13" s="60">
        <v>2300000</v>
      </c>
      <c r="J13" s="172">
        <f t="shared" si="1"/>
        <v>0</v>
      </c>
    </row>
    <row r="14" spans="1:10" ht="39.75" customHeight="1" thickBot="1">
      <c r="A14" s="210" t="s">
        <v>98</v>
      </c>
      <c r="B14" s="211"/>
      <c r="C14" s="137">
        <f>SUM(C5:C13)</f>
        <v>4890307000</v>
      </c>
      <c r="D14" s="137">
        <f>SUM(D5:D13)</f>
        <v>4608498000</v>
      </c>
      <c r="E14" s="174">
        <f>C14-D14</f>
        <v>281809000</v>
      </c>
      <c r="F14" s="137"/>
      <c r="G14" s="138" t="s">
        <v>99</v>
      </c>
      <c r="H14" s="137">
        <f>SUM(H5:H13)</f>
        <v>4890307000</v>
      </c>
      <c r="I14" s="137">
        <f>SUM(I5:I13)</f>
        <v>4608498000</v>
      </c>
      <c r="J14" s="175">
        <f>H14-I14</f>
        <v>281809000</v>
      </c>
    </row>
    <row r="15" ht="18.75" customHeight="1"/>
    <row r="16" spans="2:10" ht="18.75" customHeight="1">
      <c r="B16" s="13"/>
      <c r="C16" s="15"/>
      <c r="D16" s="14"/>
      <c r="E16" s="16"/>
      <c r="F16" s="16"/>
      <c r="G16" s="16"/>
      <c r="H16" s="16"/>
      <c r="I16" s="16"/>
      <c r="J16" s="16"/>
    </row>
    <row r="17" spans="2:10" ht="18.75" customHeight="1">
      <c r="B17" s="15"/>
      <c r="C17" s="15"/>
      <c r="D17" s="14"/>
      <c r="E17" s="16"/>
      <c r="F17" s="16"/>
      <c r="G17" s="16"/>
      <c r="H17" s="16"/>
      <c r="I17" s="16"/>
      <c r="J17" s="16"/>
    </row>
    <row r="18" spans="2:10" ht="18.75" customHeight="1">
      <c r="B18" s="17"/>
      <c r="C18" s="15"/>
      <c r="D18" s="15"/>
      <c r="E18" s="15"/>
      <c r="F18" s="15"/>
      <c r="G18" s="15"/>
      <c r="H18" s="15"/>
      <c r="I18" s="15"/>
      <c r="J18" s="15"/>
    </row>
    <row r="19" spans="2:10" ht="18.75" customHeight="1">
      <c r="B19" s="15"/>
      <c r="C19" s="15"/>
      <c r="D19" s="15"/>
      <c r="E19" s="15"/>
      <c r="F19" s="15"/>
      <c r="G19" s="15"/>
      <c r="H19" s="15"/>
      <c r="I19" s="15"/>
      <c r="J19" s="15"/>
    </row>
    <row r="20" spans="2:10" ht="18.75" customHeight="1">
      <c r="B20" s="15"/>
      <c r="C20" s="15"/>
      <c r="D20" s="15"/>
      <c r="E20" s="15"/>
      <c r="F20" s="15"/>
      <c r="G20" s="15"/>
      <c r="H20" s="15"/>
      <c r="I20" s="15"/>
      <c r="J20" s="15"/>
    </row>
    <row r="21" spans="2:10" ht="18.75" customHeight="1">
      <c r="B21" s="15"/>
      <c r="C21" s="15"/>
      <c r="D21" s="14"/>
      <c r="E21" s="16"/>
      <c r="F21" s="16"/>
      <c r="G21" s="16"/>
      <c r="H21" s="16"/>
      <c r="I21" s="16"/>
      <c r="J21" s="16"/>
    </row>
    <row r="22" spans="2:10" ht="18.75" customHeight="1">
      <c r="B22" s="15"/>
      <c r="C22" s="15"/>
      <c r="D22" s="14"/>
      <c r="E22" s="16"/>
      <c r="F22" s="16"/>
      <c r="G22" s="16"/>
      <c r="H22" s="16"/>
      <c r="I22" s="16"/>
      <c r="J22" s="16"/>
    </row>
    <row r="23" spans="2:10" ht="18.75" customHeight="1">
      <c r="B23" s="15"/>
      <c r="C23" s="15"/>
      <c r="D23" s="14"/>
      <c r="E23" s="16"/>
      <c r="F23" s="16"/>
      <c r="G23" s="16"/>
      <c r="H23" s="16"/>
      <c r="I23" s="16"/>
      <c r="J23" s="16"/>
    </row>
    <row r="24" spans="2:10" ht="18.75" customHeight="1">
      <c r="B24" s="16"/>
      <c r="C24" s="15"/>
      <c r="D24" s="14"/>
      <c r="E24" s="16"/>
      <c r="F24" s="16"/>
      <c r="G24" s="16"/>
      <c r="H24" s="16"/>
      <c r="I24" s="16"/>
      <c r="J24" s="16"/>
    </row>
    <row r="25" spans="2:10" ht="18.75" customHeight="1">
      <c r="B25" s="15"/>
      <c r="C25" s="15"/>
      <c r="D25" s="14"/>
      <c r="E25" s="16"/>
      <c r="F25" s="16"/>
      <c r="G25" s="16"/>
      <c r="H25" s="16"/>
      <c r="I25" s="16"/>
      <c r="J25" s="16"/>
    </row>
    <row r="26" spans="2:10" ht="18.75" customHeight="1">
      <c r="B26" s="15"/>
      <c r="C26" s="15"/>
      <c r="D26" s="14"/>
      <c r="E26" s="16"/>
      <c r="F26" s="16"/>
      <c r="G26" s="16"/>
      <c r="H26" s="16"/>
      <c r="I26" s="16"/>
      <c r="J26" s="16"/>
    </row>
    <row r="27" spans="2:10" ht="25.5" customHeight="1">
      <c r="B27" s="15"/>
      <c r="C27" s="15"/>
      <c r="D27" s="14"/>
      <c r="E27" s="16"/>
      <c r="F27" s="16"/>
      <c r="G27" s="16"/>
      <c r="H27" s="16"/>
      <c r="I27" s="16"/>
      <c r="J27" s="16"/>
    </row>
    <row r="28" spans="2:10" ht="18.75" customHeight="1">
      <c r="B28" s="15"/>
      <c r="C28" s="15"/>
      <c r="D28" s="14"/>
      <c r="E28" s="16"/>
      <c r="F28" s="16"/>
      <c r="G28" s="16"/>
      <c r="H28" s="16"/>
      <c r="I28" s="16"/>
      <c r="J28" s="16"/>
    </row>
    <row r="29" spans="2:10" ht="12">
      <c r="B29" s="15"/>
      <c r="C29" s="15"/>
      <c r="D29" s="14"/>
      <c r="E29" s="16"/>
      <c r="F29" s="16"/>
      <c r="G29" s="16"/>
      <c r="H29" s="16"/>
      <c r="I29" s="16"/>
      <c r="J29" s="16"/>
    </row>
    <row r="30" spans="2:10" ht="12">
      <c r="B30" s="17"/>
      <c r="C30" s="17"/>
      <c r="D30" s="17"/>
      <c r="E30" s="17"/>
      <c r="F30" s="17"/>
      <c r="G30" s="17"/>
      <c r="H30" s="17"/>
      <c r="I30" s="17"/>
      <c r="J30" s="17"/>
    </row>
    <row r="31" spans="2:10" ht="12">
      <c r="B31" s="15"/>
      <c r="C31" s="15"/>
      <c r="D31" s="14"/>
      <c r="E31" s="16"/>
      <c r="F31" s="16"/>
      <c r="G31" s="16"/>
      <c r="H31" s="16"/>
      <c r="I31" s="16"/>
      <c r="J31" s="16"/>
    </row>
    <row r="32" ht="11.25" customHeight="1"/>
    <row r="33" ht="11.25" customHeight="1"/>
    <row r="44" ht="23.25" customHeight="1"/>
  </sheetData>
  <sheetProtection/>
  <mergeCells count="10">
    <mergeCell ref="A1:J1"/>
    <mergeCell ref="A2:J2"/>
    <mergeCell ref="F5:F13"/>
    <mergeCell ref="A5:A13"/>
    <mergeCell ref="A14:B14"/>
    <mergeCell ref="C3:E3"/>
    <mergeCell ref="H3:J3"/>
    <mergeCell ref="A3:B4"/>
    <mergeCell ref="F3:G4"/>
    <mergeCell ref="B11:E13"/>
  </mergeCells>
  <printOptions/>
  <pageMargins left="0.3937007874015748" right="0.3937007874015748" top="0.3937007874015748" bottom="0.3937007874015748" header="0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1"/>
  <sheetViews>
    <sheetView zoomScale="130" zoomScaleNormal="130" zoomScalePageLayoutView="60" workbookViewId="0" topLeftCell="A1">
      <selection activeCell="G17" sqref="G17"/>
    </sheetView>
  </sheetViews>
  <sheetFormatPr defaultColWidth="8.88671875" defaultRowHeight="13.5"/>
  <cols>
    <col min="1" max="1" width="7.5546875" style="20" customWidth="1"/>
    <col min="2" max="2" width="10.77734375" style="43" customWidth="1"/>
    <col min="3" max="4" width="11.77734375" style="20" customWidth="1"/>
    <col min="5" max="5" width="13.21484375" style="20" customWidth="1"/>
    <col min="6" max="6" width="26.77734375" style="20" customWidth="1"/>
    <col min="7" max="7" width="26.4453125" style="20" customWidth="1"/>
    <col min="8" max="8" width="13.21484375" style="20" customWidth="1"/>
    <col min="9" max="16384" width="8.88671875" style="20" customWidth="1"/>
  </cols>
  <sheetData>
    <row r="1" spans="1:6" ht="31.5" customHeight="1">
      <c r="A1" s="250" t="s">
        <v>238</v>
      </c>
      <c r="B1" s="250"/>
      <c r="C1" s="250"/>
      <c r="D1" s="250"/>
      <c r="E1" s="250"/>
      <c r="F1" s="250"/>
    </row>
    <row r="2" spans="2:6" ht="18" customHeight="1">
      <c r="B2" s="45"/>
      <c r="C2" s="25"/>
      <c r="D2" s="25"/>
      <c r="E2" s="25"/>
      <c r="F2" s="25"/>
    </row>
    <row r="3" spans="1:6" ht="21.75" customHeight="1" thickBot="1">
      <c r="A3" s="247" t="s">
        <v>190</v>
      </c>
      <c r="B3" s="247"/>
      <c r="C3" s="247"/>
      <c r="D3" s="90"/>
      <c r="E3" s="90"/>
      <c r="F3" s="91" t="s">
        <v>191</v>
      </c>
    </row>
    <row r="4" spans="1:6" ht="19.5" customHeight="1">
      <c r="A4" s="257" t="s">
        <v>192</v>
      </c>
      <c r="B4" s="258"/>
      <c r="C4" s="234" t="s">
        <v>215</v>
      </c>
      <c r="D4" s="261" t="s">
        <v>216</v>
      </c>
      <c r="E4" s="234" t="s">
        <v>201</v>
      </c>
      <c r="F4" s="255" t="s">
        <v>214</v>
      </c>
    </row>
    <row r="5" spans="1:6" ht="19.5" customHeight="1" thickBot="1">
      <c r="A5" s="259"/>
      <c r="B5" s="260"/>
      <c r="C5" s="235"/>
      <c r="D5" s="262"/>
      <c r="E5" s="235"/>
      <c r="F5" s="256"/>
    </row>
    <row r="6" spans="1:6" ht="30" customHeight="1" thickTop="1">
      <c r="A6" s="253" t="s">
        <v>225</v>
      </c>
      <c r="B6" s="108" t="s">
        <v>196</v>
      </c>
      <c r="C6" s="96">
        <v>38689789</v>
      </c>
      <c r="D6" s="96">
        <v>320520023</v>
      </c>
      <c r="E6" s="177">
        <f aca="true" t="shared" si="0" ref="E6:E11">D6-C6</f>
        <v>281830234</v>
      </c>
      <c r="F6" s="109" t="s">
        <v>202</v>
      </c>
    </row>
    <row r="7" spans="1:6" ht="30" customHeight="1">
      <c r="A7" s="254"/>
      <c r="B7" s="99" t="s">
        <v>197</v>
      </c>
      <c r="C7" s="97">
        <v>4569600000</v>
      </c>
      <c r="D7" s="97">
        <v>4569600000</v>
      </c>
      <c r="E7" s="176">
        <f t="shared" si="0"/>
        <v>0</v>
      </c>
      <c r="F7" s="93"/>
    </row>
    <row r="8" spans="1:6" ht="30" customHeight="1">
      <c r="A8" s="254"/>
      <c r="B8" s="99" t="s">
        <v>198</v>
      </c>
      <c r="C8" s="98">
        <v>0</v>
      </c>
      <c r="D8" s="98">
        <v>0</v>
      </c>
      <c r="E8" s="176">
        <f t="shared" si="0"/>
        <v>0</v>
      </c>
      <c r="F8" s="95"/>
    </row>
    <row r="9" spans="1:6" ht="30" customHeight="1">
      <c r="A9" s="254"/>
      <c r="B9" s="99" t="s">
        <v>199</v>
      </c>
      <c r="C9" s="97">
        <v>0</v>
      </c>
      <c r="D9" s="97">
        <v>0</v>
      </c>
      <c r="E9" s="176">
        <f t="shared" si="0"/>
        <v>0</v>
      </c>
      <c r="F9" s="93"/>
    </row>
    <row r="10" spans="1:6" ht="30" customHeight="1">
      <c r="A10" s="254"/>
      <c r="B10" s="99" t="s">
        <v>200</v>
      </c>
      <c r="C10" s="98">
        <v>0</v>
      </c>
      <c r="D10" s="98">
        <v>0</v>
      </c>
      <c r="E10" s="176">
        <f t="shared" si="0"/>
        <v>0</v>
      </c>
      <c r="F10" s="93"/>
    </row>
    <row r="11" spans="1:6" ht="30" customHeight="1" thickBot="1">
      <c r="A11" s="254"/>
      <c r="B11" s="100" t="s">
        <v>193</v>
      </c>
      <c r="C11" s="101">
        <v>208211</v>
      </c>
      <c r="D11" s="101">
        <v>186977</v>
      </c>
      <c r="E11" s="178">
        <f t="shared" si="0"/>
        <v>-21234</v>
      </c>
      <c r="F11" s="94" t="s">
        <v>224</v>
      </c>
    </row>
    <row r="12" spans="1:6" ht="30" customHeight="1" thickBot="1" thickTop="1">
      <c r="A12" s="236" t="s">
        <v>194</v>
      </c>
      <c r="B12" s="237"/>
      <c r="C12" s="199">
        <f>SUM(C6:C11)</f>
        <v>4608498000</v>
      </c>
      <c r="D12" s="199">
        <f>SUM(D6:D11)</f>
        <v>4890307000</v>
      </c>
      <c r="E12" s="200">
        <f>SUM(E6:E11)</f>
        <v>281809000</v>
      </c>
      <c r="F12" s="133" t="s">
        <v>218</v>
      </c>
    </row>
    <row r="13" spans="2:6" ht="19.5" customHeight="1">
      <c r="B13" s="92"/>
      <c r="C13" s="92"/>
      <c r="D13" s="92"/>
      <c r="E13" s="92"/>
      <c r="F13" s="92"/>
    </row>
    <row r="14" spans="1:6" ht="19.5" customHeight="1" thickBot="1">
      <c r="A14" s="247" t="s">
        <v>213</v>
      </c>
      <c r="B14" s="247"/>
      <c r="C14" s="247"/>
      <c r="D14" s="90"/>
      <c r="E14" s="90"/>
      <c r="F14" s="91" t="s">
        <v>191</v>
      </c>
    </row>
    <row r="15" spans="1:6" ht="19.5" customHeight="1">
      <c r="A15" s="241" t="s">
        <v>192</v>
      </c>
      <c r="B15" s="242"/>
      <c r="C15" s="242" t="s">
        <v>217</v>
      </c>
      <c r="D15" s="248" t="s">
        <v>216</v>
      </c>
      <c r="E15" s="242" t="s">
        <v>201</v>
      </c>
      <c r="F15" s="251" t="s">
        <v>214</v>
      </c>
    </row>
    <row r="16" spans="1:6" ht="19.5" customHeight="1" thickBot="1">
      <c r="A16" s="243"/>
      <c r="B16" s="244"/>
      <c r="C16" s="244"/>
      <c r="D16" s="249"/>
      <c r="E16" s="244"/>
      <c r="F16" s="252"/>
    </row>
    <row r="17" spans="1:6" ht="30" customHeight="1" thickTop="1">
      <c r="A17" s="238" t="s">
        <v>225</v>
      </c>
      <c r="B17" s="108" t="s">
        <v>203</v>
      </c>
      <c r="C17" s="110">
        <v>209154680</v>
      </c>
      <c r="D17" s="96">
        <v>209154680</v>
      </c>
      <c r="E17" s="177">
        <f aca="true" t="shared" si="1" ref="E17:E26">D17-C17</f>
        <v>0</v>
      </c>
      <c r="F17" s="109"/>
    </row>
    <row r="18" spans="1:6" ht="30" customHeight="1">
      <c r="A18" s="239"/>
      <c r="B18" s="99" t="s">
        <v>204</v>
      </c>
      <c r="C18" s="102">
        <v>3500000</v>
      </c>
      <c r="D18" s="97">
        <v>3500000</v>
      </c>
      <c r="E18" s="176">
        <f t="shared" si="1"/>
        <v>0</v>
      </c>
      <c r="F18" s="93"/>
    </row>
    <row r="19" spans="1:6" ht="30" customHeight="1">
      <c r="A19" s="239"/>
      <c r="B19" s="99" t="s">
        <v>205</v>
      </c>
      <c r="C19" s="103">
        <v>65664800</v>
      </c>
      <c r="D19" s="98">
        <v>65664800</v>
      </c>
      <c r="E19" s="176">
        <f t="shared" si="1"/>
        <v>0</v>
      </c>
      <c r="F19" s="93"/>
    </row>
    <row r="20" spans="1:6" ht="30" customHeight="1">
      <c r="A20" s="239"/>
      <c r="B20" s="99" t="s">
        <v>206</v>
      </c>
      <c r="C20" s="103">
        <v>7000000</v>
      </c>
      <c r="D20" s="104">
        <v>7000000</v>
      </c>
      <c r="E20" s="176">
        <f t="shared" si="1"/>
        <v>0</v>
      </c>
      <c r="F20" s="93"/>
    </row>
    <row r="21" spans="1:6" ht="30" customHeight="1">
      <c r="A21" s="239"/>
      <c r="B21" s="99" t="s">
        <v>226</v>
      </c>
      <c r="C21" s="103">
        <v>4319290160</v>
      </c>
      <c r="D21" s="98">
        <v>4319290160</v>
      </c>
      <c r="E21" s="176">
        <f t="shared" si="1"/>
        <v>0</v>
      </c>
      <c r="F21" s="95"/>
    </row>
    <row r="22" spans="1:6" ht="30" customHeight="1">
      <c r="A22" s="239"/>
      <c r="B22" s="105" t="s">
        <v>212</v>
      </c>
      <c r="C22" s="97">
        <v>0</v>
      </c>
      <c r="D22" s="103">
        <v>281829984</v>
      </c>
      <c r="E22" s="176">
        <f t="shared" si="1"/>
        <v>281829984</v>
      </c>
      <c r="F22" s="93" t="s">
        <v>202</v>
      </c>
    </row>
    <row r="23" spans="1:6" ht="30" customHeight="1">
      <c r="A23" s="239"/>
      <c r="B23" s="99" t="s">
        <v>207</v>
      </c>
      <c r="C23" s="97">
        <v>0</v>
      </c>
      <c r="D23" s="97">
        <v>0</v>
      </c>
      <c r="E23" s="176">
        <f t="shared" si="1"/>
        <v>0</v>
      </c>
      <c r="F23" s="106"/>
    </row>
    <row r="24" spans="1:6" ht="30" customHeight="1">
      <c r="A24" s="239"/>
      <c r="B24" s="99" t="s">
        <v>208</v>
      </c>
      <c r="C24" s="102">
        <v>1588360</v>
      </c>
      <c r="D24" s="97">
        <v>1567376</v>
      </c>
      <c r="E24" s="176">
        <f t="shared" si="1"/>
        <v>-20984</v>
      </c>
      <c r="F24" s="93" t="s">
        <v>224</v>
      </c>
    </row>
    <row r="25" spans="1:6" ht="30" customHeight="1" thickBot="1">
      <c r="A25" s="240"/>
      <c r="B25" s="100" t="s">
        <v>209</v>
      </c>
      <c r="C25" s="107">
        <v>2300000</v>
      </c>
      <c r="D25" s="101">
        <v>2300000</v>
      </c>
      <c r="E25" s="178">
        <f t="shared" si="1"/>
        <v>0</v>
      </c>
      <c r="F25" s="94"/>
    </row>
    <row r="26" spans="1:6" ht="30" customHeight="1" thickBot="1" thickTop="1">
      <c r="A26" s="245" t="s">
        <v>195</v>
      </c>
      <c r="B26" s="246"/>
      <c r="C26" s="179">
        <f>SUM(C17:C25)</f>
        <v>4608498000</v>
      </c>
      <c r="D26" s="179">
        <f>SUM(D17:D25)</f>
        <v>4890307000</v>
      </c>
      <c r="E26" s="180">
        <f t="shared" si="1"/>
        <v>281809000</v>
      </c>
      <c r="F26" s="134" t="s">
        <v>218</v>
      </c>
    </row>
    <row r="27" ht="12.75" customHeight="1"/>
    <row r="28" ht="12.75" customHeight="1"/>
    <row r="29" ht="12.75" customHeight="1">
      <c r="A29" s="21"/>
    </row>
    <row r="30" ht="12.75" customHeight="1">
      <c r="A30" s="21"/>
    </row>
    <row r="31" ht="12.75" customHeight="1">
      <c r="A31" s="21"/>
    </row>
    <row r="32" ht="12.75" customHeight="1">
      <c r="A32" s="21"/>
    </row>
    <row r="33" ht="12.75" customHeight="1">
      <c r="A33" s="21"/>
    </row>
    <row r="34" ht="12.75" customHeight="1">
      <c r="A34" s="21"/>
    </row>
    <row r="35" ht="12.75" customHeight="1">
      <c r="A35" s="21"/>
    </row>
    <row r="36" ht="12.75" customHeight="1">
      <c r="A36" s="21"/>
    </row>
    <row r="37" ht="12.75" customHeight="1">
      <c r="A37" s="21"/>
    </row>
    <row r="38" ht="12.75" customHeight="1">
      <c r="A38" s="21"/>
    </row>
    <row r="39" ht="12.75" customHeight="1">
      <c r="A39" s="21"/>
    </row>
    <row r="40" ht="12.75" customHeight="1">
      <c r="A40" s="21"/>
    </row>
    <row r="41" ht="12.75" customHeight="1">
      <c r="A41" s="21"/>
    </row>
    <row r="42" ht="12.75" customHeight="1">
      <c r="A42" s="21"/>
    </row>
    <row r="43" ht="12.75" customHeight="1">
      <c r="A43" s="21"/>
    </row>
    <row r="44" ht="12.75" customHeight="1">
      <c r="A44" s="21"/>
    </row>
    <row r="45" ht="24" customHeight="1">
      <c r="A45" s="21"/>
    </row>
    <row r="46" ht="12.75" customHeight="1">
      <c r="A46" s="21"/>
    </row>
    <row r="47" spans="1:7" ht="12.75" customHeight="1">
      <c r="A47" s="21"/>
      <c r="G47" s="26"/>
    </row>
    <row r="48" spans="1:7" ht="12.75" customHeight="1">
      <c r="A48" s="21"/>
      <c r="G48" s="26"/>
    </row>
    <row r="49" ht="12.75" customHeight="1">
      <c r="A49" s="21"/>
    </row>
    <row r="50" ht="24.75" customHeight="1">
      <c r="A50" s="21"/>
    </row>
    <row r="51" ht="11.25">
      <c r="A51" s="21"/>
    </row>
    <row r="52" ht="11.25">
      <c r="A52" s="21"/>
    </row>
    <row r="53" spans="2:8" s="21" customFormat="1" ht="11.25">
      <c r="B53" s="43"/>
      <c r="C53" s="20"/>
      <c r="D53" s="20"/>
      <c r="E53" s="20"/>
      <c r="F53" s="20"/>
      <c r="G53" s="20"/>
      <c r="H53" s="20"/>
    </row>
    <row r="54" spans="2:8" s="21" customFormat="1" ht="11.25">
      <c r="B54" s="43"/>
      <c r="C54" s="20"/>
      <c r="D54" s="20"/>
      <c r="E54" s="20"/>
      <c r="F54" s="20"/>
      <c r="G54" s="20"/>
      <c r="H54" s="20"/>
    </row>
    <row r="55" spans="2:8" s="21" customFormat="1" ht="11.25">
      <c r="B55" s="43"/>
      <c r="C55" s="20"/>
      <c r="D55" s="20"/>
      <c r="E55" s="20"/>
      <c r="F55" s="20"/>
      <c r="G55" s="20"/>
      <c r="H55" s="20"/>
    </row>
    <row r="56" spans="2:8" s="21" customFormat="1" ht="11.25">
      <c r="B56" s="43"/>
      <c r="C56" s="20"/>
      <c r="D56" s="20"/>
      <c r="E56" s="20"/>
      <c r="F56" s="20"/>
      <c r="G56" s="20"/>
      <c r="H56" s="20"/>
    </row>
    <row r="57" spans="2:8" s="21" customFormat="1" ht="11.25">
      <c r="B57" s="43"/>
      <c r="C57" s="20"/>
      <c r="D57" s="20"/>
      <c r="E57" s="20"/>
      <c r="F57" s="20"/>
      <c r="G57" s="20"/>
      <c r="H57" s="20"/>
    </row>
    <row r="58" spans="1:8" s="21" customFormat="1" ht="11.25">
      <c r="A58" s="20"/>
      <c r="B58" s="43"/>
      <c r="C58" s="20"/>
      <c r="D58" s="20"/>
      <c r="E58" s="20"/>
      <c r="F58" s="20"/>
      <c r="G58" s="20"/>
      <c r="H58" s="20"/>
    </row>
    <row r="59" spans="1:8" s="21" customFormat="1" ht="11.25">
      <c r="A59" s="20"/>
      <c r="B59" s="43"/>
      <c r="C59" s="20"/>
      <c r="D59" s="20"/>
      <c r="E59" s="20"/>
      <c r="F59" s="20"/>
      <c r="G59" s="20"/>
      <c r="H59" s="20"/>
    </row>
    <row r="60" spans="1:8" s="21" customFormat="1" ht="11.25">
      <c r="A60" s="20"/>
      <c r="B60" s="43"/>
      <c r="C60" s="20"/>
      <c r="D60" s="20"/>
      <c r="E60" s="20"/>
      <c r="F60" s="20"/>
      <c r="G60" s="20"/>
      <c r="H60" s="20"/>
    </row>
    <row r="61" spans="1:8" s="21" customFormat="1" ht="11.25">
      <c r="A61" s="20"/>
      <c r="B61" s="43"/>
      <c r="C61" s="20"/>
      <c r="D61" s="20"/>
      <c r="E61" s="20"/>
      <c r="F61" s="20"/>
      <c r="G61" s="20"/>
      <c r="H61" s="20"/>
    </row>
    <row r="62" spans="1:8" s="21" customFormat="1" ht="11.25">
      <c r="A62" s="20"/>
      <c r="B62" s="43"/>
      <c r="C62" s="20"/>
      <c r="D62" s="20"/>
      <c r="E62" s="20"/>
      <c r="F62" s="20"/>
      <c r="G62" s="20"/>
      <c r="H62" s="20"/>
    </row>
    <row r="63" spans="1:8" s="21" customFormat="1" ht="11.25">
      <c r="A63" s="20"/>
      <c r="B63" s="43"/>
      <c r="C63" s="20"/>
      <c r="D63" s="20"/>
      <c r="E63" s="20"/>
      <c r="F63" s="20"/>
      <c r="G63" s="20"/>
      <c r="H63" s="20"/>
    </row>
    <row r="64" spans="1:8" s="21" customFormat="1" ht="11.25">
      <c r="A64" s="20"/>
      <c r="B64" s="43"/>
      <c r="C64" s="20"/>
      <c r="D64" s="20"/>
      <c r="E64" s="20"/>
      <c r="F64" s="20"/>
      <c r="G64" s="20"/>
      <c r="H64" s="20"/>
    </row>
    <row r="65" spans="1:8" s="21" customFormat="1" ht="11.25">
      <c r="A65" s="20"/>
      <c r="B65" s="43"/>
      <c r="C65" s="20"/>
      <c r="D65" s="20"/>
      <c r="E65" s="20"/>
      <c r="F65" s="20"/>
      <c r="G65" s="20"/>
      <c r="H65" s="20"/>
    </row>
    <row r="66" spans="1:8" s="21" customFormat="1" ht="11.25">
      <c r="A66" s="20"/>
      <c r="B66" s="43"/>
      <c r="C66" s="20"/>
      <c r="D66" s="20"/>
      <c r="E66" s="20"/>
      <c r="F66" s="20"/>
      <c r="G66" s="20"/>
      <c r="H66" s="20"/>
    </row>
    <row r="67" spans="1:8" s="21" customFormat="1" ht="11.25">
      <c r="A67" s="20"/>
      <c r="B67" s="43"/>
      <c r="C67" s="20"/>
      <c r="D67" s="20"/>
      <c r="E67" s="20"/>
      <c r="F67" s="20"/>
      <c r="G67" s="20"/>
      <c r="H67" s="20"/>
    </row>
    <row r="68" spans="1:8" s="21" customFormat="1" ht="11.25">
      <c r="A68" s="20"/>
      <c r="B68" s="43"/>
      <c r="C68" s="20"/>
      <c r="D68" s="20"/>
      <c r="E68" s="20"/>
      <c r="F68" s="20"/>
      <c r="G68" s="20"/>
      <c r="H68" s="20"/>
    </row>
    <row r="69" spans="1:8" s="21" customFormat="1" ht="11.25">
      <c r="A69" s="20"/>
      <c r="B69" s="43"/>
      <c r="C69" s="20"/>
      <c r="D69" s="20"/>
      <c r="E69" s="20"/>
      <c r="F69" s="20"/>
      <c r="G69" s="20"/>
      <c r="H69" s="20"/>
    </row>
    <row r="70" spans="1:8" s="21" customFormat="1" ht="11.25">
      <c r="A70" s="20"/>
      <c r="B70" s="43"/>
      <c r="C70" s="20"/>
      <c r="D70" s="20"/>
      <c r="E70" s="20"/>
      <c r="F70" s="20"/>
      <c r="G70" s="20"/>
      <c r="H70" s="20"/>
    </row>
    <row r="71" spans="1:8" s="21" customFormat="1" ht="11.25">
      <c r="A71" s="20"/>
      <c r="B71" s="43"/>
      <c r="C71" s="20"/>
      <c r="D71" s="20"/>
      <c r="E71" s="20"/>
      <c r="F71" s="20"/>
      <c r="G71" s="20"/>
      <c r="H71" s="20"/>
    </row>
    <row r="72" spans="1:8" s="21" customFormat="1" ht="11.25">
      <c r="A72" s="20"/>
      <c r="B72" s="43"/>
      <c r="C72" s="20"/>
      <c r="D72" s="20"/>
      <c r="E72" s="20"/>
      <c r="F72" s="20"/>
      <c r="G72" s="20"/>
      <c r="H72" s="20"/>
    </row>
    <row r="73" spans="1:8" s="21" customFormat="1" ht="11.25">
      <c r="A73" s="20"/>
      <c r="B73" s="43"/>
      <c r="C73" s="20"/>
      <c r="D73" s="20"/>
      <c r="E73" s="20"/>
      <c r="F73" s="20"/>
      <c r="G73" s="20"/>
      <c r="H73" s="20"/>
    </row>
    <row r="74" spans="1:8" s="21" customFormat="1" ht="11.25">
      <c r="A74" s="20"/>
      <c r="B74" s="43"/>
      <c r="C74" s="20"/>
      <c r="D74" s="20"/>
      <c r="E74" s="20"/>
      <c r="F74" s="20"/>
      <c r="G74" s="20"/>
      <c r="H74" s="20"/>
    </row>
    <row r="75" spans="1:8" s="21" customFormat="1" ht="11.25">
      <c r="A75" s="20"/>
      <c r="B75" s="43"/>
      <c r="C75" s="20"/>
      <c r="D75" s="20"/>
      <c r="E75" s="20"/>
      <c r="F75" s="20"/>
      <c r="G75" s="20"/>
      <c r="H75" s="20"/>
    </row>
    <row r="76" spans="1:8" s="21" customFormat="1" ht="11.25">
      <c r="A76" s="20"/>
      <c r="B76" s="43"/>
      <c r="C76" s="20"/>
      <c r="D76" s="20"/>
      <c r="E76" s="20"/>
      <c r="F76" s="20"/>
      <c r="G76" s="20"/>
      <c r="H76" s="20"/>
    </row>
    <row r="77" spans="1:8" s="21" customFormat="1" ht="11.25">
      <c r="A77" s="20"/>
      <c r="B77" s="43"/>
      <c r="C77" s="20"/>
      <c r="D77" s="20"/>
      <c r="E77" s="20"/>
      <c r="F77" s="20"/>
      <c r="G77" s="20"/>
      <c r="H77" s="20"/>
    </row>
    <row r="78" spans="1:8" s="21" customFormat="1" ht="11.25">
      <c r="A78" s="20"/>
      <c r="B78" s="43"/>
      <c r="C78" s="20"/>
      <c r="D78" s="20"/>
      <c r="E78" s="20"/>
      <c r="F78" s="20"/>
      <c r="G78" s="20"/>
      <c r="H78" s="20"/>
    </row>
    <row r="79" spans="1:8" s="21" customFormat="1" ht="11.25">
      <c r="A79" s="20"/>
      <c r="B79" s="43"/>
      <c r="C79" s="20"/>
      <c r="D79" s="20"/>
      <c r="E79" s="20"/>
      <c r="F79" s="20"/>
      <c r="G79" s="20"/>
      <c r="H79" s="20"/>
    </row>
    <row r="80" spans="1:8" s="21" customFormat="1" ht="11.25">
      <c r="A80" s="20"/>
      <c r="B80" s="43"/>
      <c r="C80" s="20"/>
      <c r="D80" s="20"/>
      <c r="E80" s="20"/>
      <c r="F80" s="20"/>
      <c r="G80" s="20"/>
      <c r="H80" s="20"/>
    </row>
    <row r="81" spans="1:8" s="21" customFormat="1" ht="11.25">
      <c r="A81" s="20"/>
      <c r="B81" s="43"/>
      <c r="C81" s="20"/>
      <c r="D81" s="20"/>
      <c r="E81" s="20"/>
      <c r="F81" s="20"/>
      <c r="G81" s="20"/>
      <c r="H81" s="20"/>
    </row>
  </sheetData>
  <sheetProtection/>
  <mergeCells count="17">
    <mergeCell ref="A1:F1"/>
    <mergeCell ref="E15:E16"/>
    <mergeCell ref="F15:F16"/>
    <mergeCell ref="C4:C5"/>
    <mergeCell ref="A3:C3"/>
    <mergeCell ref="A6:A11"/>
    <mergeCell ref="F4:F5"/>
    <mergeCell ref="A4:B5"/>
    <mergeCell ref="C15:C16"/>
    <mergeCell ref="D4:D5"/>
    <mergeCell ref="E4:E5"/>
    <mergeCell ref="A12:B12"/>
    <mergeCell ref="A17:A25"/>
    <mergeCell ref="A15:B16"/>
    <mergeCell ref="A26:B26"/>
    <mergeCell ref="A14:C14"/>
    <mergeCell ref="D15:D16"/>
  </mergeCells>
  <printOptions horizontalCentered="1"/>
  <pageMargins left="0.3937007874015748" right="0.3937007874015748" top="0.7874015748031497" bottom="0.2362204724409449" header="0" footer="0.1968503937007874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="130" zoomScaleNormal="130" zoomScalePageLayoutView="60" workbookViewId="0" topLeftCell="A1">
      <selection activeCell="M13" sqref="M13"/>
    </sheetView>
  </sheetViews>
  <sheetFormatPr defaultColWidth="8.88671875" defaultRowHeight="13.5"/>
  <cols>
    <col min="1" max="1" width="4.77734375" style="43" customWidth="1"/>
    <col min="2" max="2" width="5.77734375" style="20" customWidth="1"/>
    <col min="3" max="3" width="8.77734375" style="20" customWidth="1"/>
    <col min="4" max="8" width="11.77734375" style="20" customWidth="1"/>
    <col min="9" max="9" width="11.77734375" style="21" customWidth="1"/>
    <col min="10" max="10" width="10.77734375" style="21" customWidth="1"/>
    <col min="11" max="11" width="13.77734375" style="69" customWidth="1"/>
    <col min="12" max="12" width="9.3359375" style="20" bestFit="1" customWidth="1"/>
    <col min="13" max="13" width="8.88671875" style="20" customWidth="1"/>
    <col min="14" max="14" width="26.4453125" style="20" customWidth="1"/>
    <col min="15" max="15" width="13.21484375" style="20" customWidth="1"/>
    <col min="16" max="16384" width="8.88671875" style="20" customWidth="1"/>
  </cols>
  <sheetData>
    <row r="1" spans="1:11" ht="22.5" customHeight="1" thickBot="1">
      <c r="A1" s="22" t="s">
        <v>227</v>
      </c>
      <c r="B1" s="22"/>
      <c r="C1" s="22"/>
      <c r="D1" s="42"/>
      <c r="K1" s="62" t="s">
        <v>106</v>
      </c>
    </row>
    <row r="2" spans="1:11" ht="19.5" customHeight="1" thickTop="1">
      <c r="A2" s="278" t="s">
        <v>107</v>
      </c>
      <c r="B2" s="279"/>
      <c r="C2" s="279"/>
      <c r="D2" s="140" t="s">
        <v>108</v>
      </c>
      <c r="E2" s="141" t="s">
        <v>109</v>
      </c>
      <c r="F2" s="140" t="s">
        <v>108</v>
      </c>
      <c r="G2" s="141" t="s">
        <v>109</v>
      </c>
      <c r="H2" s="140" t="s">
        <v>108</v>
      </c>
      <c r="I2" s="141" t="s">
        <v>109</v>
      </c>
      <c r="J2" s="280" t="s">
        <v>110</v>
      </c>
      <c r="K2" s="282" t="s">
        <v>111</v>
      </c>
    </row>
    <row r="3" spans="1:11" ht="19.5" customHeight="1" thickBot="1">
      <c r="A3" s="139" t="s">
        <v>112</v>
      </c>
      <c r="B3" s="142" t="s">
        <v>113</v>
      </c>
      <c r="C3" s="142" t="s">
        <v>114</v>
      </c>
      <c r="D3" s="281" t="s">
        <v>115</v>
      </c>
      <c r="E3" s="281"/>
      <c r="F3" s="281" t="s">
        <v>219</v>
      </c>
      <c r="G3" s="281"/>
      <c r="H3" s="284" t="s">
        <v>220</v>
      </c>
      <c r="I3" s="284"/>
      <c r="J3" s="281"/>
      <c r="K3" s="283"/>
    </row>
    <row r="4" spans="1:11" ht="19.5" customHeight="1" thickBot="1">
      <c r="A4" s="276" t="s">
        <v>116</v>
      </c>
      <c r="B4" s="277"/>
      <c r="C4" s="277"/>
      <c r="D4" s="144">
        <f aca="true" t="shared" si="0" ref="D4:I4">SUM(D5+D10+D14+D17+D21+D26)</f>
        <v>3312000000</v>
      </c>
      <c r="E4" s="144">
        <f t="shared" si="0"/>
        <v>3559800000</v>
      </c>
      <c r="F4" s="144">
        <f t="shared" si="0"/>
        <v>405198000</v>
      </c>
      <c r="G4" s="144">
        <f t="shared" si="0"/>
        <v>421057000</v>
      </c>
      <c r="H4" s="144">
        <f t="shared" si="0"/>
        <v>891300000</v>
      </c>
      <c r="I4" s="144">
        <f t="shared" si="0"/>
        <v>909450000</v>
      </c>
      <c r="J4" s="188">
        <f aca="true" t="shared" si="1" ref="J4:J30">SUM(E4+G4+I4)-(D4+F4+H4)</f>
        <v>281809000</v>
      </c>
      <c r="K4" s="145" t="s">
        <v>222</v>
      </c>
    </row>
    <row r="5" spans="1:11" ht="19.5" customHeight="1">
      <c r="A5" s="263" t="s">
        <v>117</v>
      </c>
      <c r="B5" s="275" t="s">
        <v>21</v>
      </c>
      <c r="C5" s="275"/>
      <c r="D5" s="152">
        <f aca="true" t="shared" si="2" ref="D5:I5">SUM(D6)</f>
        <v>38193993</v>
      </c>
      <c r="E5" s="152">
        <f t="shared" si="2"/>
        <v>286021653</v>
      </c>
      <c r="F5" s="152">
        <f t="shared" si="2"/>
        <v>198000</v>
      </c>
      <c r="G5" s="152">
        <f t="shared" si="2"/>
        <v>16057000</v>
      </c>
      <c r="H5" s="152">
        <f t="shared" si="2"/>
        <v>297796</v>
      </c>
      <c r="I5" s="152">
        <f t="shared" si="2"/>
        <v>18441370</v>
      </c>
      <c r="J5" s="189">
        <f t="shared" si="1"/>
        <v>281830234</v>
      </c>
      <c r="K5" s="130"/>
    </row>
    <row r="6" spans="1:11" ht="19.5" customHeight="1">
      <c r="A6" s="264"/>
      <c r="B6" s="269" t="s">
        <v>117</v>
      </c>
      <c r="C6" s="157" t="s">
        <v>118</v>
      </c>
      <c r="D6" s="158">
        <f aca="true" t="shared" si="3" ref="D6:I6">SUM(D7:D9)</f>
        <v>38193993</v>
      </c>
      <c r="E6" s="158">
        <f t="shared" si="3"/>
        <v>286021653</v>
      </c>
      <c r="F6" s="158">
        <f t="shared" si="3"/>
        <v>198000</v>
      </c>
      <c r="G6" s="158">
        <f t="shared" si="3"/>
        <v>16057000</v>
      </c>
      <c r="H6" s="158">
        <f t="shared" si="3"/>
        <v>297796</v>
      </c>
      <c r="I6" s="158">
        <f t="shared" si="3"/>
        <v>18441370</v>
      </c>
      <c r="J6" s="190">
        <f t="shared" si="1"/>
        <v>281830234</v>
      </c>
      <c r="K6" s="160"/>
    </row>
    <row r="7" spans="1:11" ht="19.5" customHeight="1">
      <c r="A7" s="264"/>
      <c r="B7" s="269"/>
      <c r="C7" s="83" t="s">
        <v>119</v>
      </c>
      <c r="D7" s="114">
        <v>38193993</v>
      </c>
      <c r="E7" s="114">
        <v>286021653</v>
      </c>
      <c r="F7" s="114">
        <v>190881</v>
      </c>
      <c r="G7" s="114">
        <v>16049631</v>
      </c>
      <c r="H7" s="75">
        <v>297796</v>
      </c>
      <c r="I7" s="75">
        <v>18441370</v>
      </c>
      <c r="J7" s="191">
        <f t="shared" si="1"/>
        <v>281829984</v>
      </c>
      <c r="K7" s="64"/>
    </row>
    <row r="8" spans="1:11" ht="19.5" customHeight="1">
      <c r="A8" s="264"/>
      <c r="B8" s="269"/>
      <c r="C8" s="84" t="s">
        <v>120</v>
      </c>
      <c r="D8" s="114">
        <v>0</v>
      </c>
      <c r="E8" s="114">
        <v>0</v>
      </c>
      <c r="F8" s="114">
        <v>0</v>
      </c>
      <c r="G8" s="114">
        <v>0</v>
      </c>
      <c r="H8" s="75">
        <v>0</v>
      </c>
      <c r="I8" s="75">
        <v>0</v>
      </c>
      <c r="J8" s="191">
        <f t="shared" si="1"/>
        <v>0</v>
      </c>
      <c r="K8" s="64"/>
    </row>
    <row r="9" spans="1:12" ht="19.5" customHeight="1" thickBot="1">
      <c r="A9" s="271"/>
      <c r="B9" s="270"/>
      <c r="C9" s="121" t="s">
        <v>121</v>
      </c>
      <c r="D9" s="124">
        <v>0</v>
      </c>
      <c r="E9" s="124">
        <v>0</v>
      </c>
      <c r="F9" s="124">
        <v>7119</v>
      </c>
      <c r="G9" s="124">
        <v>7369</v>
      </c>
      <c r="H9" s="125">
        <v>0</v>
      </c>
      <c r="I9" s="125">
        <v>0</v>
      </c>
      <c r="J9" s="192">
        <f t="shared" si="1"/>
        <v>250</v>
      </c>
      <c r="K9" s="88"/>
      <c r="L9" s="44"/>
    </row>
    <row r="10" spans="1:12" ht="19.5" customHeight="1">
      <c r="A10" s="263" t="s">
        <v>122</v>
      </c>
      <c r="B10" s="275" t="s">
        <v>21</v>
      </c>
      <c r="C10" s="275"/>
      <c r="D10" s="152">
        <f aca="true" t="shared" si="4" ref="D10:I10">SUM(D11)</f>
        <v>3273600000</v>
      </c>
      <c r="E10" s="152">
        <f t="shared" si="4"/>
        <v>3273600000</v>
      </c>
      <c r="F10" s="152">
        <f t="shared" si="4"/>
        <v>405000000</v>
      </c>
      <c r="G10" s="152">
        <f t="shared" si="4"/>
        <v>405000000</v>
      </c>
      <c r="H10" s="152">
        <f t="shared" si="4"/>
        <v>891000000</v>
      </c>
      <c r="I10" s="152">
        <f t="shared" si="4"/>
        <v>891000000</v>
      </c>
      <c r="J10" s="193">
        <f t="shared" si="1"/>
        <v>0</v>
      </c>
      <c r="K10" s="153"/>
      <c r="L10" s="44"/>
    </row>
    <row r="11" spans="1:11" ht="19.5" customHeight="1">
      <c r="A11" s="264"/>
      <c r="B11" s="266" t="s">
        <v>122</v>
      </c>
      <c r="C11" s="157" t="s">
        <v>118</v>
      </c>
      <c r="D11" s="158">
        <f aca="true" t="shared" si="5" ref="D11:I11">SUM(D12:D13)</f>
        <v>3273600000</v>
      </c>
      <c r="E11" s="158">
        <f t="shared" si="5"/>
        <v>3273600000</v>
      </c>
      <c r="F11" s="158">
        <f t="shared" si="5"/>
        <v>405000000</v>
      </c>
      <c r="G11" s="158">
        <f t="shared" si="5"/>
        <v>405000000</v>
      </c>
      <c r="H11" s="158">
        <f t="shared" si="5"/>
        <v>891000000</v>
      </c>
      <c r="I11" s="158">
        <f t="shared" si="5"/>
        <v>891000000</v>
      </c>
      <c r="J11" s="190">
        <f t="shared" si="1"/>
        <v>0</v>
      </c>
      <c r="K11" s="132"/>
    </row>
    <row r="12" spans="1:11" ht="19.5" customHeight="1">
      <c r="A12" s="264"/>
      <c r="B12" s="266"/>
      <c r="C12" s="83" t="s">
        <v>123</v>
      </c>
      <c r="D12" s="114">
        <v>3240000000</v>
      </c>
      <c r="E12" s="114">
        <v>3240000000</v>
      </c>
      <c r="F12" s="114">
        <v>405000000</v>
      </c>
      <c r="G12" s="114">
        <v>405000000</v>
      </c>
      <c r="H12" s="75">
        <v>891000000</v>
      </c>
      <c r="I12" s="75">
        <v>891000000</v>
      </c>
      <c r="J12" s="191">
        <f t="shared" si="1"/>
        <v>0</v>
      </c>
      <c r="K12" s="63"/>
    </row>
    <row r="13" spans="1:11" ht="19.5" customHeight="1" thickBot="1">
      <c r="A13" s="271"/>
      <c r="B13" s="268"/>
      <c r="C13" s="111" t="s">
        <v>73</v>
      </c>
      <c r="D13" s="124">
        <v>33600000</v>
      </c>
      <c r="E13" s="124">
        <v>33600000</v>
      </c>
      <c r="F13" s="124">
        <v>0</v>
      </c>
      <c r="G13" s="124">
        <v>0</v>
      </c>
      <c r="H13" s="125">
        <v>0</v>
      </c>
      <c r="I13" s="125">
        <v>0</v>
      </c>
      <c r="J13" s="192">
        <f t="shared" si="1"/>
        <v>0</v>
      </c>
      <c r="K13" s="87"/>
    </row>
    <row r="14" spans="1:11" ht="19.5" customHeight="1">
      <c r="A14" s="272" t="s">
        <v>74</v>
      </c>
      <c r="B14" s="275" t="s">
        <v>21</v>
      </c>
      <c r="C14" s="275"/>
      <c r="D14" s="152">
        <f aca="true" t="shared" si="6" ref="D14:I15">SUM(D15)</f>
        <v>0</v>
      </c>
      <c r="E14" s="152">
        <f t="shared" si="6"/>
        <v>0</v>
      </c>
      <c r="F14" s="152">
        <f t="shared" si="6"/>
        <v>0</v>
      </c>
      <c r="G14" s="152">
        <f t="shared" si="6"/>
        <v>0</v>
      </c>
      <c r="H14" s="152">
        <f t="shared" si="6"/>
        <v>0</v>
      </c>
      <c r="I14" s="152">
        <f t="shared" si="6"/>
        <v>0</v>
      </c>
      <c r="J14" s="193">
        <f t="shared" si="1"/>
        <v>0</v>
      </c>
      <c r="K14" s="153"/>
    </row>
    <row r="15" spans="1:11" ht="19.5" customHeight="1">
      <c r="A15" s="273"/>
      <c r="B15" s="266" t="s">
        <v>124</v>
      </c>
      <c r="C15" s="157" t="s">
        <v>118</v>
      </c>
      <c r="D15" s="158">
        <f t="shared" si="6"/>
        <v>0</v>
      </c>
      <c r="E15" s="158">
        <f t="shared" si="6"/>
        <v>0</v>
      </c>
      <c r="F15" s="158">
        <f t="shared" si="6"/>
        <v>0</v>
      </c>
      <c r="G15" s="158">
        <f t="shared" si="6"/>
        <v>0</v>
      </c>
      <c r="H15" s="158">
        <f t="shared" si="6"/>
        <v>0</v>
      </c>
      <c r="I15" s="158">
        <f t="shared" si="6"/>
        <v>0</v>
      </c>
      <c r="J15" s="190">
        <f t="shared" si="1"/>
        <v>0</v>
      </c>
      <c r="K15" s="132"/>
    </row>
    <row r="16" spans="1:11" ht="19.5" customHeight="1" thickBot="1">
      <c r="A16" s="274"/>
      <c r="B16" s="268"/>
      <c r="C16" s="111" t="s">
        <v>125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92">
        <f t="shared" si="1"/>
        <v>0</v>
      </c>
      <c r="K16" s="123"/>
    </row>
    <row r="17" spans="1:11" ht="19.5" customHeight="1">
      <c r="A17" s="272" t="s">
        <v>75</v>
      </c>
      <c r="B17" s="275" t="s">
        <v>21</v>
      </c>
      <c r="C17" s="275"/>
      <c r="D17" s="152">
        <f aca="true" t="shared" si="7" ref="D17:I17">SUM(D18)</f>
        <v>0</v>
      </c>
      <c r="E17" s="152">
        <f t="shared" si="7"/>
        <v>0</v>
      </c>
      <c r="F17" s="152">
        <f t="shared" si="7"/>
        <v>0</v>
      </c>
      <c r="G17" s="152">
        <f t="shared" si="7"/>
        <v>0</v>
      </c>
      <c r="H17" s="152">
        <f t="shared" si="7"/>
        <v>0</v>
      </c>
      <c r="I17" s="152">
        <f t="shared" si="7"/>
        <v>0</v>
      </c>
      <c r="J17" s="193">
        <f t="shared" si="1"/>
        <v>0</v>
      </c>
      <c r="K17" s="153"/>
    </row>
    <row r="18" spans="1:11" ht="19.5" customHeight="1">
      <c r="A18" s="273"/>
      <c r="B18" s="269" t="s">
        <v>126</v>
      </c>
      <c r="C18" s="157" t="s">
        <v>5</v>
      </c>
      <c r="D18" s="158">
        <f aca="true" t="shared" si="8" ref="D18:I18">SUM(D19:D20)</f>
        <v>0</v>
      </c>
      <c r="E18" s="158">
        <f t="shared" si="8"/>
        <v>0</v>
      </c>
      <c r="F18" s="158">
        <f t="shared" si="8"/>
        <v>0</v>
      </c>
      <c r="G18" s="158">
        <f t="shared" si="8"/>
        <v>0</v>
      </c>
      <c r="H18" s="158">
        <f t="shared" si="8"/>
        <v>0</v>
      </c>
      <c r="I18" s="158">
        <f t="shared" si="8"/>
        <v>0</v>
      </c>
      <c r="J18" s="190">
        <f t="shared" si="1"/>
        <v>0</v>
      </c>
      <c r="K18" s="132"/>
    </row>
    <row r="19" spans="1:11" ht="19.5" customHeight="1">
      <c r="A19" s="273"/>
      <c r="B19" s="269"/>
      <c r="C19" s="83" t="s">
        <v>76</v>
      </c>
      <c r="D19" s="114">
        <v>0</v>
      </c>
      <c r="E19" s="114">
        <v>0</v>
      </c>
      <c r="F19" s="114">
        <v>0</v>
      </c>
      <c r="G19" s="114">
        <v>0</v>
      </c>
      <c r="H19" s="75">
        <v>0</v>
      </c>
      <c r="I19" s="75">
        <v>0</v>
      </c>
      <c r="J19" s="191">
        <f t="shared" si="1"/>
        <v>0</v>
      </c>
      <c r="K19" s="63"/>
    </row>
    <row r="20" spans="1:11" ht="19.5" customHeight="1" thickBot="1">
      <c r="A20" s="274"/>
      <c r="B20" s="270"/>
      <c r="C20" s="111" t="s">
        <v>77</v>
      </c>
      <c r="D20" s="124">
        <v>0</v>
      </c>
      <c r="E20" s="124">
        <v>0</v>
      </c>
      <c r="F20" s="124">
        <v>0</v>
      </c>
      <c r="G20" s="124">
        <v>0</v>
      </c>
      <c r="H20" s="125">
        <v>0</v>
      </c>
      <c r="I20" s="125">
        <v>0</v>
      </c>
      <c r="J20" s="192">
        <f t="shared" si="1"/>
        <v>0</v>
      </c>
      <c r="K20" s="87"/>
    </row>
    <row r="21" spans="1:11" ht="19.5" customHeight="1">
      <c r="A21" s="263" t="s">
        <v>46</v>
      </c>
      <c r="B21" s="275" t="s">
        <v>21</v>
      </c>
      <c r="C21" s="275"/>
      <c r="D21" s="152">
        <f aca="true" t="shared" si="9" ref="D21:I21">SUM(D22)</f>
        <v>0</v>
      </c>
      <c r="E21" s="152">
        <f t="shared" si="9"/>
        <v>0</v>
      </c>
      <c r="F21" s="152">
        <f t="shared" si="9"/>
        <v>0</v>
      </c>
      <c r="G21" s="152">
        <f t="shared" si="9"/>
        <v>0</v>
      </c>
      <c r="H21" s="152">
        <f t="shared" si="9"/>
        <v>0</v>
      </c>
      <c r="I21" s="152">
        <f t="shared" si="9"/>
        <v>0</v>
      </c>
      <c r="J21" s="193">
        <f t="shared" si="1"/>
        <v>0</v>
      </c>
      <c r="K21" s="153"/>
    </row>
    <row r="22" spans="1:11" s="43" customFormat="1" ht="19.5" customHeight="1">
      <c r="A22" s="264"/>
      <c r="B22" s="266" t="s">
        <v>127</v>
      </c>
      <c r="C22" s="157" t="s">
        <v>118</v>
      </c>
      <c r="D22" s="158">
        <f aca="true" t="shared" si="10" ref="D22:I22">SUM(D23:D25)</f>
        <v>0</v>
      </c>
      <c r="E22" s="158">
        <f t="shared" si="10"/>
        <v>0</v>
      </c>
      <c r="F22" s="158">
        <f t="shared" si="10"/>
        <v>0</v>
      </c>
      <c r="G22" s="158">
        <f t="shared" si="10"/>
        <v>0</v>
      </c>
      <c r="H22" s="158">
        <f t="shared" si="10"/>
        <v>0</v>
      </c>
      <c r="I22" s="158">
        <f t="shared" si="10"/>
        <v>0</v>
      </c>
      <c r="J22" s="190">
        <f t="shared" si="1"/>
        <v>0</v>
      </c>
      <c r="K22" s="132"/>
    </row>
    <row r="23" spans="1:15" ht="19.5" customHeight="1">
      <c r="A23" s="264"/>
      <c r="B23" s="266"/>
      <c r="C23" s="84" t="s">
        <v>127</v>
      </c>
      <c r="D23" s="114">
        <v>0</v>
      </c>
      <c r="E23" s="114">
        <v>0</v>
      </c>
      <c r="F23" s="114">
        <v>0</v>
      </c>
      <c r="G23" s="114">
        <v>0</v>
      </c>
      <c r="H23" s="75">
        <v>0</v>
      </c>
      <c r="I23" s="75">
        <v>0</v>
      </c>
      <c r="J23" s="191">
        <f t="shared" si="1"/>
        <v>0</v>
      </c>
      <c r="K23" s="65"/>
      <c r="N23" s="29"/>
      <c r="O23" s="31"/>
    </row>
    <row r="24" spans="1:15" ht="19.5" customHeight="1">
      <c r="A24" s="264"/>
      <c r="B24" s="266"/>
      <c r="C24" s="84" t="s">
        <v>128</v>
      </c>
      <c r="D24" s="114">
        <v>0</v>
      </c>
      <c r="E24" s="114">
        <v>0</v>
      </c>
      <c r="F24" s="114">
        <v>0</v>
      </c>
      <c r="G24" s="114">
        <v>0</v>
      </c>
      <c r="H24" s="75">
        <v>0</v>
      </c>
      <c r="I24" s="75">
        <v>0</v>
      </c>
      <c r="J24" s="191">
        <f t="shared" si="1"/>
        <v>0</v>
      </c>
      <c r="K24" s="65"/>
      <c r="N24" s="32"/>
      <c r="O24" s="31"/>
    </row>
    <row r="25" spans="1:15" ht="19.5" customHeight="1" thickBot="1">
      <c r="A25" s="271"/>
      <c r="B25" s="268"/>
      <c r="C25" s="121"/>
      <c r="D25" s="124">
        <v>0</v>
      </c>
      <c r="E25" s="124">
        <v>0</v>
      </c>
      <c r="F25" s="124">
        <v>0</v>
      </c>
      <c r="G25" s="124">
        <v>0</v>
      </c>
      <c r="H25" s="125">
        <v>0</v>
      </c>
      <c r="I25" s="125">
        <v>0</v>
      </c>
      <c r="J25" s="192">
        <f t="shared" si="1"/>
        <v>0</v>
      </c>
      <c r="K25" s="123"/>
      <c r="N25" s="32"/>
      <c r="O25" s="31"/>
    </row>
    <row r="26" spans="1:11" ht="19.5" customHeight="1">
      <c r="A26" s="263" t="s">
        <v>129</v>
      </c>
      <c r="B26" s="275" t="s">
        <v>21</v>
      </c>
      <c r="C26" s="275"/>
      <c r="D26" s="152">
        <f aca="true" t="shared" si="11" ref="D26:I26">SUM(D27)</f>
        <v>206007</v>
      </c>
      <c r="E26" s="152">
        <f t="shared" si="11"/>
        <v>178347</v>
      </c>
      <c r="F26" s="152">
        <f t="shared" si="11"/>
        <v>0</v>
      </c>
      <c r="G26" s="152">
        <f t="shared" si="11"/>
        <v>0</v>
      </c>
      <c r="H26" s="152">
        <f t="shared" si="11"/>
        <v>2204</v>
      </c>
      <c r="I26" s="152">
        <f t="shared" si="11"/>
        <v>8630</v>
      </c>
      <c r="J26" s="193">
        <f t="shared" si="1"/>
        <v>-21234</v>
      </c>
      <c r="K26" s="153"/>
    </row>
    <row r="27" spans="1:11" ht="19.5" customHeight="1">
      <c r="A27" s="264"/>
      <c r="B27" s="266" t="s">
        <v>129</v>
      </c>
      <c r="C27" s="157" t="s">
        <v>118</v>
      </c>
      <c r="D27" s="158">
        <f aca="true" t="shared" si="12" ref="D27:I27">SUM(D28:D30)</f>
        <v>206007</v>
      </c>
      <c r="E27" s="158">
        <f t="shared" si="12"/>
        <v>178347</v>
      </c>
      <c r="F27" s="158">
        <f t="shared" si="12"/>
        <v>0</v>
      </c>
      <c r="G27" s="158">
        <f t="shared" si="12"/>
        <v>0</v>
      </c>
      <c r="H27" s="158">
        <f t="shared" si="12"/>
        <v>2204</v>
      </c>
      <c r="I27" s="158">
        <f t="shared" si="12"/>
        <v>8630</v>
      </c>
      <c r="J27" s="190">
        <f t="shared" si="1"/>
        <v>-21234</v>
      </c>
      <c r="K27" s="132"/>
    </row>
    <row r="28" spans="1:11" ht="19.5" customHeight="1">
      <c r="A28" s="264"/>
      <c r="B28" s="266"/>
      <c r="C28" s="83" t="s">
        <v>130</v>
      </c>
      <c r="D28" s="114">
        <v>0</v>
      </c>
      <c r="E28" s="114">
        <v>0</v>
      </c>
      <c r="F28" s="114">
        <v>0</v>
      </c>
      <c r="G28" s="114">
        <v>0</v>
      </c>
      <c r="H28" s="75">
        <v>0</v>
      </c>
      <c r="I28" s="75"/>
      <c r="J28" s="191">
        <f t="shared" si="1"/>
        <v>0</v>
      </c>
      <c r="K28" s="66"/>
    </row>
    <row r="29" spans="1:14" ht="19.5" customHeight="1">
      <c r="A29" s="264"/>
      <c r="B29" s="266"/>
      <c r="C29" s="84" t="s">
        <v>131</v>
      </c>
      <c r="D29" s="114">
        <v>0</v>
      </c>
      <c r="E29" s="114">
        <v>0</v>
      </c>
      <c r="F29" s="114">
        <v>0</v>
      </c>
      <c r="G29" s="114">
        <v>0</v>
      </c>
      <c r="H29" s="75">
        <v>0</v>
      </c>
      <c r="I29" s="75">
        <v>0</v>
      </c>
      <c r="J29" s="191">
        <f t="shared" si="1"/>
        <v>0</v>
      </c>
      <c r="K29" s="65"/>
      <c r="M29" s="25"/>
      <c r="N29" s="26"/>
    </row>
    <row r="30" spans="1:14" ht="19.5" customHeight="1" thickBot="1">
      <c r="A30" s="265"/>
      <c r="B30" s="267"/>
      <c r="C30" s="85" t="s">
        <v>132</v>
      </c>
      <c r="D30" s="115">
        <v>206007</v>
      </c>
      <c r="E30" s="115">
        <v>178347</v>
      </c>
      <c r="F30" s="115"/>
      <c r="G30" s="115"/>
      <c r="H30" s="116">
        <v>2204</v>
      </c>
      <c r="I30" s="116">
        <v>8630</v>
      </c>
      <c r="J30" s="194">
        <f t="shared" si="1"/>
        <v>-21234</v>
      </c>
      <c r="K30" s="67"/>
      <c r="M30" s="25"/>
      <c r="N30" s="26"/>
    </row>
    <row r="31" spans="1:11" ht="12" thickTop="1">
      <c r="A31" s="45"/>
      <c r="B31" s="25"/>
      <c r="C31" s="25"/>
      <c r="D31" s="25"/>
      <c r="E31" s="25"/>
      <c r="F31" s="25"/>
      <c r="G31" s="25"/>
      <c r="H31" s="25"/>
      <c r="I31" s="46"/>
      <c r="J31" s="46"/>
      <c r="K31" s="68"/>
    </row>
    <row r="32" spans="1:11" ht="11.25">
      <c r="A32" s="45"/>
      <c r="B32" s="25"/>
      <c r="C32" s="25"/>
      <c r="D32" s="25"/>
      <c r="E32" s="25"/>
      <c r="F32" s="25"/>
      <c r="G32" s="25"/>
      <c r="H32" s="25"/>
      <c r="I32" s="46"/>
      <c r="J32" s="46"/>
      <c r="K32" s="68"/>
    </row>
    <row r="33" spans="1:11" ht="11.25">
      <c r="A33" s="45"/>
      <c r="B33" s="25"/>
      <c r="C33" s="25"/>
      <c r="D33" s="25"/>
      <c r="E33" s="47"/>
      <c r="F33" s="47"/>
      <c r="G33" s="47"/>
      <c r="H33" s="47"/>
      <c r="I33" s="46"/>
      <c r="J33" s="46"/>
      <c r="K33" s="68"/>
    </row>
    <row r="34" spans="1:11" ht="11.25">
      <c r="A34" s="45"/>
      <c r="B34" s="25"/>
      <c r="C34" s="25"/>
      <c r="D34" s="25"/>
      <c r="E34" s="47"/>
      <c r="F34" s="47"/>
      <c r="G34" s="47"/>
      <c r="H34" s="47"/>
      <c r="I34" s="46"/>
      <c r="J34" s="46"/>
      <c r="K34" s="68"/>
    </row>
    <row r="35" spans="1:15" s="21" customFormat="1" ht="11.25">
      <c r="A35" s="45"/>
      <c r="B35" s="25"/>
      <c r="C35" s="25"/>
      <c r="D35" s="25"/>
      <c r="E35" s="47"/>
      <c r="F35" s="47"/>
      <c r="G35" s="47"/>
      <c r="H35" s="47"/>
      <c r="I35" s="46"/>
      <c r="J35" s="46"/>
      <c r="K35" s="68"/>
      <c r="L35" s="20"/>
      <c r="M35" s="20"/>
      <c r="N35" s="20"/>
      <c r="O35" s="20"/>
    </row>
    <row r="36" spans="1:15" s="21" customFormat="1" ht="11.25">
      <c r="A36" s="45"/>
      <c r="B36" s="25"/>
      <c r="C36" s="25"/>
      <c r="D36" s="25"/>
      <c r="E36" s="47"/>
      <c r="F36" s="47"/>
      <c r="G36" s="47"/>
      <c r="H36" s="47"/>
      <c r="I36" s="46"/>
      <c r="J36" s="46"/>
      <c r="K36" s="68"/>
      <c r="L36" s="20"/>
      <c r="M36" s="20"/>
      <c r="N36" s="20"/>
      <c r="O36" s="20"/>
    </row>
    <row r="37" spans="1:15" s="21" customFormat="1" ht="11.25">
      <c r="A37" s="45"/>
      <c r="B37" s="25"/>
      <c r="C37" s="25"/>
      <c r="D37" s="25"/>
      <c r="E37" s="47"/>
      <c r="F37" s="47"/>
      <c r="G37" s="47"/>
      <c r="H37" s="47"/>
      <c r="I37" s="46"/>
      <c r="J37" s="46"/>
      <c r="K37" s="68"/>
      <c r="L37" s="20"/>
      <c r="M37" s="20"/>
      <c r="N37" s="20"/>
      <c r="O37" s="20"/>
    </row>
    <row r="38" spans="1:15" s="21" customFormat="1" ht="11.25">
      <c r="A38" s="45"/>
      <c r="B38" s="25"/>
      <c r="C38" s="25"/>
      <c r="D38" s="25"/>
      <c r="E38" s="47"/>
      <c r="F38" s="47"/>
      <c r="G38" s="47"/>
      <c r="H38" s="47"/>
      <c r="I38" s="46"/>
      <c r="J38" s="46"/>
      <c r="K38" s="68"/>
      <c r="L38" s="20"/>
      <c r="M38" s="20"/>
      <c r="N38" s="20"/>
      <c r="O38" s="20"/>
    </row>
    <row r="39" spans="1:15" s="21" customFormat="1" ht="11.25">
      <c r="A39" s="45"/>
      <c r="B39" s="25"/>
      <c r="C39" s="25"/>
      <c r="D39" s="25"/>
      <c r="E39" s="47"/>
      <c r="F39" s="47"/>
      <c r="G39" s="47"/>
      <c r="H39" s="47"/>
      <c r="I39" s="46"/>
      <c r="J39" s="46"/>
      <c r="K39" s="68"/>
      <c r="L39" s="20"/>
      <c r="M39" s="20"/>
      <c r="N39" s="20"/>
      <c r="O39" s="20"/>
    </row>
    <row r="40" spans="1:15" s="21" customFormat="1" ht="11.25">
      <c r="A40" s="45"/>
      <c r="B40" s="25"/>
      <c r="C40" s="25"/>
      <c r="D40" s="25"/>
      <c r="E40" s="47"/>
      <c r="F40" s="47"/>
      <c r="G40" s="47"/>
      <c r="H40" s="47"/>
      <c r="I40" s="46"/>
      <c r="J40" s="46"/>
      <c r="K40" s="68"/>
      <c r="L40" s="20"/>
      <c r="M40" s="20"/>
      <c r="N40" s="20"/>
      <c r="O40" s="20"/>
    </row>
    <row r="41" spans="1:15" s="21" customFormat="1" ht="11.25">
      <c r="A41" s="45"/>
      <c r="B41" s="25"/>
      <c r="C41" s="25"/>
      <c r="D41" s="25"/>
      <c r="E41" s="47"/>
      <c r="F41" s="47"/>
      <c r="G41" s="47"/>
      <c r="H41" s="47"/>
      <c r="I41" s="46"/>
      <c r="J41" s="46"/>
      <c r="K41" s="68"/>
      <c r="L41" s="20"/>
      <c r="M41" s="20"/>
      <c r="N41" s="20"/>
      <c r="O41" s="20"/>
    </row>
    <row r="42" spans="1:15" s="21" customFormat="1" ht="11.25">
      <c r="A42" s="45"/>
      <c r="B42" s="25"/>
      <c r="C42" s="25"/>
      <c r="D42" s="25"/>
      <c r="E42" s="47"/>
      <c r="F42" s="47"/>
      <c r="G42" s="47"/>
      <c r="H42" s="47"/>
      <c r="I42" s="46"/>
      <c r="J42" s="46"/>
      <c r="K42" s="68"/>
      <c r="L42" s="20"/>
      <c r="M42" s="20"/>
      <c r="N42" s="20"/>
      <c r="O42" s="20"/>
    </row>
    <row r="43" spans="1:15" s="21" customFormat="1" ht="11.25">
      <c r="A43" s="45"/>
      <c r="B43" s="25"/>
      <c r="C43" s="25"/>
      <c r="D43" s="25"/>
      <c r="E43" s="47"/>
      <c r="F43" s="47"/>
      <c r="G43" s="47"/>
      <c r="H43" s="47"/>
      <c r="I43" s="46"/>
      <c r="J43" s="46"/>
      <c r="K43" s="68"/>
      <c r="L43" s="20"/>
      <c r="M43" s="20"/>
      <c r="N43" s="20"/>
      <c r="O43" s="20"/>
    </row>
    <row r="44" spans="1:15" s="21" customFormat="1" ht="11.25">
      <c r="A44" s="43"/>
      <c r="B44" s="20"/>
      <c r="C44" s="20"/>
      <c r="D44" s="20"/>
      <c r="E44" s="27"/>
      <c r="F44" s="27"/>
      <c r="G44" s="27"/>
      <c r="H44" s="27"/>
      <c r="K44" s="69"/>
      <c r="L44" s="20"/>
      <c r="M44" s="20"/>
      <c r="N44" s="20"/>
      <c r="O44" s="20"/>
    </row>
    <row r="45" spans="1:15" s="21" customFormat="1" ht="11.25">
      <c r="A45" s="43"/>
      <c r="B45" s="20"/>
      <c r="C45" s="20"/>
      <c r="D45" s="20"/>
      <c r="E45" s="27"/>
      <c r="F45" s="27"/>
      <c r="G45" s="27"/>
      <c r="H45" s="27"/>
      <c r="K45" s="69"/>
      <c r="L45" s="20"/>
      <c r="M45" s="20"/>
      <c r="N45" s="20"/>
      <c r="O45" s="20"/>
    </row>
    <row r="46" spans="1:15" s="21" customFormat="1" ht="11.25">
      <c r="A46" s="43"/>
      <c r="B46" s="20"/>
      <c r="C46" s="20"/>
      <c r="D46" s="20"/>
      <c r="E46" s="27"/>
      <c r="F46" s="27"/>
      <c r="G46" s="27"/>
      <c r="H46" s="27"/>
      <c r="K46" s="69"/>
      <c r="L46" s="20"/>
      <c r="M46" s="20"/>
      <c r="N46" s="20"/>
      <c r="O46" s="20"/>
    </row>
    <row r="47" spans="1:15" s="21" customFormat="1" ht="11.25">
      <c r="A47" s="43"/>
      <c r="B47" s="20"/>
      <c r="C47" s="20"/>
      <c r="D47" s="20"/>
      <c r="E47" s="27"/>
      <c r="F47" s="27"/>
      <c r="G47" s="27"/>
      <c r="H47" s="27"/>
      <c r="K47" s="69"/>
      <c r="L47" s="20"/>
      <c r="M47" s="20"/>
      <c r="N47" s="20"/>
      <c r="O47" s="20"/>
    </row>
    <row r="48" spans="1:15" s="21" customFormat="1" ht="11.25">
      <c r="A48" s="43"/>
      <c r="B48" s="20"/>
      <c r="C48" s="20"/>
      <c r="D48" s="20"/>
      <c r="E48" s="27"/>
      <c r="F48" s="27"/>
      <c r="G48" s="27"/>
      <c r="H48" s="27"/>
      <c r="K48" s="69"/>
      <c r="L48" s="20"/>
      <c r="M48" s="20"/>
      <c r="N48" s="20"/>
      <c r="O48" s="20"/>
    </row>
    <row r="49" spans="1:15" s="21" customFormat="1" ht="11.25">
      <c r="A49" s="43"/>
      <c r="B49" s="20"/>
      <c r="C49" s="20"/>
      <c r="D49" s="20"/>
      <c r="E49" s="27"/>
      <c r="F49" s="27"/>
      <c r="G49" s="27"/>
      <c r="H49" s="27"/>
      <c r="K49" s="69"/>
      <c r="L49" s="20"/>
      <c r="M49" s="20"/>
      <c r="N49" s="20"/>
      <c r="O49" s="20"/>
    </row>
    <row r="50" spans="1:15" s="21" customFormat="1" ht="11.25">
      <c r="A50" s="43"/>
      <c r="B50" s="20"/>
      <c r="C50" s="20"/>
      <c r="D50" s="20"/>
      <c r="E50" s="27"/>
      <c r="F50" s="27"/>
      <c r="G50" s="27"/>
      <c r="H50" s="27"/>
      <c r="K50" s="69"/>
      <c r="L50" s="20"/>
      <c r="M50" s="20"/>
      <c r="N50" s="20"/>
      <c r="O50" s="20"/>
    </row>
    <row r="51" spans="1:15" s="21" customFormat="1" ht="11.25">
      <c r="A51" s="43"/>
      <c r="B51" s="20"/>
      <c r="C51" s="20"/>
      <c r="D51" s="20"/>
      <c r="E51" s="27"/>
      <c r="F51" s="27"/>
      <c r="G51" s="27"/>
      <c r="H51" s="27"/>
      <c r="K51" s="69"/>
      <c r="L51" s="20"/>
      <c r="M51" s="20"/>
      <c r="N51" s="20"/>
      <c r="O51" s="20"/>
    </row>
    <row r="52" spans="1:15" s="21" customFormat="1" ht="11.25">
      <c r="A52" s="43"/>
      <c r="B52" s="20"/>
      <c r="C52" s="20"/>
      <c r="D52" s="20"/>
      <c r="E52" s="27"/>
      <c r="F52" s="27"/>
      <c r="G52" s="27"/>
      <c r="H52" s="27"/>
      <c r="K52" s="69"/>
      <c r="L52" s="20"/>
      <c r="M52" s="20"/>
      <c r="N52" s="20"/>
      <c r="O52" s="20"/>
    </row>
    <row r="53" spans="1:15" s="21" customFormat="1" ht="11.25">
      <c r="A53" s="43"/>
      <c r="B53" s="20"/>
      <c r="C53" s="20"/>
      <c r="D53" s="20"/>
      <c r="E53" s="27"/>
      <c r="F53" s="27"/>
      <c r="G53" s="27"/>
      <c r="H53" s="27"/>
      <c r="K53" s="69"/>
      <c r="L53" s="20"/>
      <c r="M53" s="20"/>
      <c r="N53" s="20"/>
      <c r="O53" s="20"/>
    </row>
    <row r="54" spans="1:15" s="21" customFormat="1" ht="11.25">
      <c r="A54" s="43"/>
      <c r="B54" s="20"/>
      <c r="C54" s="20"/>
      <c r="D54" s="20"/>
      <c r="E54" s="27"/>
      <c r="F54" s="27"/>
      <c r="G54" s="27"/>
      <c r="H54" s="27"/>
      <c r="K54" s="69"/>
      <c r="L54" s="20"/>
      <c r="M54" s="20"/>
      <c r="N54" s="20"/>
      <c r="O54" s="20"/>
    </row>
    <row r="55" spans="1:15" s="21" customFormat="1" ht="11.25">
      <c r="A55" s="43"/>
      <c r="B55" s="20"/>
      <c r="C55" s="20"/>
      <c r="D55" s="20"/>
      <c r="E55" s="27"/>
      <c r="F55" s="27"/>
      <c r="G55" s="27"/>
      <c r="H55" s="27"/>
      <c r="K55" s="69"/>
      <c r="L55" s="20"/>
      <c r="M55" s="20"/>
      <c r="N55" s="20"/>
      <c r="O55" s="20"/>
    </row>
    <row r="56" spans="1:15" s="21" customFormat="1" ht="11.25">
      <c r="A56" s="43"/>
      <c r="B56" s="20"/>
      <c r="C56" s="20"/>
      <c r="D56" s="20"/>
      <c r="E56" s="27"/>
      <c r="F56" s="27"/>
      <c r="G56" s="27"/>
      <c r="H56" s="27"/>
      <c r="K56" s="69"/>
      <c r="L56" s="20"/>
      <c r="M56" s="20"/>
      <c r="N56" s="20"/>
      <c r="O56" s="20"/>
    </row>
    <row r="57" spans="1:15" s="21" customFormat="1" ht="11.25">
      <c r="A57" s="43"/>
      <c r="B57" s="20"/>
      <c r="C57" s="20"/>
      <c r="D57" s="20"/>
      <c r="E57" s="27"/>
      <c r="F57" s="27"/>
      <c r="G57" s="27"/>
      <c r="H57" s="27"/>
      <c r="K57" s="69"/>
      <c r="L57" s="20"/>
      <c r="M57" s="20"/>
      <c r="N57" s="20"/>
      <c r="O57" s="20"/>
    </row>
    <row r="58" spans="1:15" s="21" customFormat="1" ht="11.25">
      <c r="A58" s="43"/>
      <c r="B58" s="20"/>
      <c r="C58" s="20"/>
      <c r="D58" s="20"/>
      <c r="E58" s="27"/>
      <c r="F58" s="27"/>
      <c r="G58" s="27"/>
      <c r="H58" s="27"/>
      <c r="K58" s="69"/>
      <c r="L58" s="20"/>
      <c r="M58" s="20"/>
      <c r="N58" s="20"/>
      <c r="O58" s="20"/>
    </row>
    <row r="59" spans="1:15" s="21" customFormat="1" ht="11.25">
      <c r="A59" s="43"/>
      <c r="B59" s="20"/>
      <c r="C59" s="20"/>
      <c r="D59" s="20"/>
      <c r="E59" s="27"/>
      <c r="F59" s="27"/>
      <c r="G59" s="27"/>
      <c r="H59" s="27"/>
      <c r="K59" s="69"/>
      <c r="L59" s="20"/>
      <c r="M59" s="20"/>
      <c r="N59" s="20"/>
      <c r="O59" s="20"/>
    </row>
    <row r="60" spans="1:15" s="21" customFormat="1" ht="11.25">
      <c r="A60" s="43"/>
      <c r="B60" s="20"/>
      <c r="C60" s="20"/>
      <c r="D60" s="20"/>
      <c r="E60" s="27"/>
      <c r="F60" s="27"/>
      <c r="G60" s="27"/>
      <c r="H60" s="27"/>
      <c r="K60" s="69"/>
      <c r="L60" s="20"/>
      <c r="M60" s="20"/>
      <c r="N60" s="20"/>
      <c r="O60" s="20"/>
    </row>
    <row r="61" spans="1:15" s="21" customFormat="1" ht="11.25">
      <c r="A61" s="43"/>
      <c r="B61" s="20"/>
      <c r="C61" s="20"/>
      <c r="D61" s="20"/>
      <c r="E61" s="27"/>
      <c r="F61" s="27"/>
      <c r="G61" s="27"/>
      <c r="H61" s="27"/>
      <c r="K61" s="69"/>
      <c r="L61" s="20"/>
      <c r="M61" s="20"/>
      <c r="N61" s="20"/>
      <c r="O61" s="20"/>
    </row>
    <row r="62" spans="1:15" s="21" customFormat="1" ht="11.25">
      <c r="A62" s="43"/>
      <c r="B62" s="20"/>
      <c r="C62" s="20"/>
      <c r="D62" s="20"/>
      <c r="E62" s="27"/>
      <c r="F62" s="27"/>
      <c r="G62" s="27"/>
      <c r="H62" s="27"/>
      <c r="K62" s="69"/>
      <c r="L62" s="20"/>
      <c r="M62" s="20"/>
      <c r="N62" s="20"/>
      <c r="O62" s="20"/>
    </row>
    <row r="63" spans="1:15" s="21" customFormat="1" ht="11.25">
      <c r="A63" s="43"/>
      <c r="B63" s="20"/>
      <c r="C63" s="20"/>
      <c r="D63" s="20"/>
      <c r="E63" s="27"/>
      <c r="F63" s="27"/>
      <c r="G63" s="27"/>
      <c r="H63" s="27"/>
      <c r="K63" s="69"/>
      <c r="L63" s="20"/>
      <c r="M63" s="20"/>
      <c r="N63" s="20"/>
      <c r="O63" s="20"/>
    </row>
  </sheetData>
  <sheetProtection/>
  <mergeCells count="25">
    <mergeCell ref="A2:C2"/>
    <mergeCell ref="J2:J3"/>
    <mergeCell ref="K2:K3"/>
    <mergeCell ref="D3:E3"/>
    <mergeCell ref="F3:G3"/>
    <mergeCell ref="H3:I3"/>
    <mergeCell ref="B6:B9"/>
    <mergeCell ref="B26:C26"/>
    <mergeCell ref="A4:C4"/>
    <mergeCell ref="B5:C5"/>
    <mergeCell ref="B10:C10"/>
    <mergeCell ref="B14:C14"/>
    <mergeCell ref="B17:C17"/>
    <mergeCell ref="B21:C21"/>
    <mergeCell ref="A17:A20"/>
    <mergeCell ref="A5:A9"/>
    <mergeCell ref="A26:A30"/>
    <mergeCell ref="B27:B30"/>
    <mergeCell ref="B22:B25"/>
    <mergeCell ref="B18:B20"/>
    <mergeCell ref="B11:B13"/>
    <mergeCell ref="A10:A13"/>
    <mergeCell ref="A14:A16"/>
    <mergeCell ref="B15:B16"/>
    <mergeCell ref="A21:A25"/>
  </mergeCells>
  <printOptions horizontalCentered="1"/>
  <pageMargins left="0.3937007874015748" right="0.3937007874015748" top="0.7874015748031497" bottom="0.2362204724409449" header="0" footer="0.1968503937007874"/>
  <pageSetup fitToHeight="2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zoomScale="130" zoomScaleNormal="130" zoomScalePageLayoutView="60" workbookViewId="0" topLeftCell="A1">
      <selection activeCell="M8" sqref="M8"/>
    </sheetView>
  </sheetViews>
  <sheetFormatPr defaultColWidth="8.88671875" defaultRowHeight="13.5"/>
  <cols>
    <col min="1" max="1" width="4.77734375" style="20" customWidth="1"/>
    <col min="2" max="2" width="5.77734375" style="20" customWidth="1"/>
    <col min="3" max="3" width="8.77734375" style="20" customWidth="1"/>
    <col min="4" max="8" width="11.77734375" style="27" customWidth="1"/>
    <col min="9" max="9" width="11.77734375" style="21" customWidth="1"/>
    <col min="10" max="10" width="10.77734375" style="21" customWidth="1"/>
    <col min="11" max="11" width="13.77734375" style="41" customWidth="1"/>
    <col min="12" max="12" width="9.3359375" style="20" bestFit="1" customWidth="1"/>
    <col min="13" max="13" width="10.77734375" style="20" bestFit="1" customWidth="1"/>
    <col min="14" max="14" width="26.4453125" style="20" customWidth="1"/>
    <col min="15" max="15" width="13.21484375" style="20" customWidth="1"/>
    <col min="16" max="16384" width="8.88671875" style="20" customWidth="1"/>
  </cols>
  <sheetData>
    <row r="1" spans="1:11" ht="22.5" customHeight="1" thickBot="1">
      <c r="A1" s="42" t="s">
        <v>228</v>
      </c>
      <c r="B1" s="42"/>
      <c r="C1" s="42"/>
      <c r="D1" s="48"/>
      <c r="K1" s="40" t="s">
        <v>106</v>
      </c>
    </row>
    <row r="2" spans="1:11" s="49" customFormat="1" ht="21.75" customHeight="1" thickTop="1">
      <c r="A2" s="278" t="s">
        <v>107</v>
      </c>
      <c r="B2" s="279"/>
      <c r="C2" s="279"/>
      <c r="D2" s="140" t="s">
        <v>133</v>
      </c>
      <c r="E2" s="141" t="s">
        <v>109</v>
      </c>
      <c r="F2" s="140" t="s">
        <v>133</v>
      </c>
      <c r="G2" s="141" t="s">
        <v>109</v>
      </c>
      <c r="H2" s="140" t="s">
        <v>133</v>
      </c>
      <c r="I2" s="141" t="s">
        <v>109</v>
      </c>
      <c r="J2" s="292" t="s">
        <v>110</v>
      </c>
      <c r="K2" s="288" t="s">
        <v>111</v>
      </c>
    </row>
    <row r="3" spans="1:11" s="49" customFormat="1" ht="21.75" customHeight="1" thickBot="1">
      <c r="A3" s="139" t="s">
        <v>112</v>
      </c>
      <c r="B3" s="142" t="s">
        <v>134</v>
      </c>
      <c r="C3" s="142" t="s">
        <v>135</v>
      </c>
      <c r="D3" s="290" t="s">
        <v>136</v>
      </c>
      <c r="E3" s="290"/>
      <c r="F3" s="290" t="s">
        <v>219</v>
      </c>
      <c r="G3" s="290"/>
      <c r="H3" s="291" t="s">
        <v>220</v>
      </c>
      <c r="I3" s="291"/>
      <c r="J3" s="290"/>
      <c r="K3" s="289"/>
    </row>
    <row r="4" spans="1:11" s="49" customFormat="1" ht="21.75" customHeight="1" thickBot="1">
      <c r="A4" s="276" t="s">
        <v>137</v>
      </c>
      <c r="B4" s="277"/>
      <c r="C4" s="277"/>
      <c r="D4" s="144">
        <f aca="true" t="shared" si="0" ref="D4:I4">SUM(D5+D27+D32+D46+D49+D53+D57)</f>
        <v>3312000000</v>
      </c>
      <c r="E4" s="144">
        <f t="shared" si="0"/>
        <v>3559800000</v>
      </c>
      <c r="F4" s="144">
        <f t="shared" si="0"/>
        <v>405198000</v>
      </c>
      <c r="G4" s="144">
        <f t="shared" si="0"/>
        <v>421057000</v>
      </c>
      <c r="H4" s="144">
        <f t="shared" si="0"/>
        <v>891300000</v>
      </c>
      <c r="I4" s="144">
        <f t="shared" si="0"/>
        <v>909450000</v>
      </c>
      <c r="J4" s="195">
        <f aca="true" t="shared" si="1" ref="J4:J35">SUM(E4+G4+I4)-(D4+F4+H4)</f>
        <v>281809000</v>
      </c>
      <c r="K4" s="146" t="s">
        <v>222</v>
      </c>
    </row>
    <row r="5" spans="1:11" s="49" customFormat="1" ht="21.75" customHeight="1">
      <c r="A5" s="263" t="s">
        <v>138</v>
      </c>
      <c r="B5" s="275" t="s">
        <v>139</v>
      </c>
      <c r="C5" s="275"/>
      <c r="D5" s="152">
        <f aca="true" t="shared" si="2" ref="D5:I5">SUM(D6+D14+D18)</f>
        <v>166923520</v>
      </c>
      <c r="E5" s="152">
        <f t="shared" si="2"/>
        <v>166923520</v>
      </c>
      <c r="F5" s="152">
        <f t="shared" si="2"/>
        <v>39697160</v>
      </c>
      <c r="G5" s="152">
        <f t="shared" si="2"/>
        <v>39697160</v>
      </c>
      <c r="H5" s="152">
        <f t="shared" si="2"/>
        <v>71698800</v>
      </c>
      <c r="I5" s="152">
        <f t="shared" si="2"/>
        <v>71698800</v>
      </c>
      <c r="J5" s="193">
        <f t="shared" si="1"/>
        <v>0</v>
      </c>
      <c r="K5" s="154"/>
    </row>
    <row r="6" spans="1:11" s="49" customFormat="1" ht="21.75" customHeight="1">
      <c r="A6" s="264"/>
      <c r="B6" s="269" t="s">
        <v>140</v>
      </c>
      <c r="C6" s="157" t="s">
        <v>141</v>
      </c>
      <c r="D6" s="158">
        <f aca="true" t="shared" si="3" ref="D6:I6">SUM(D7:D13)</f>
        <v>114979520</v>
      </c>
      <c r="E6" s="158">
        <f t="shared" si="3"/>
        <v>114979520</v>
      </c>
      <c r="F6" s="158">
        <f t="shared" si="3"/>
        <v>29372360</v>
      </c>
      <c r="G6" s="158">
        <f t="shared" si="3"/>
        <v>29372360</v>
      </c>
      <c r="H6" s="159">
        <f t="shared" si="3"/>
        <v>64802800</v>
      </c>
      <c r="I6" s="159">
        <f t="shared" si="3"/>
        <v>64802800</v>
      </c>
      <c r="J6" s="190">
        <f t="shared" si="1"/>
        <v>0</v>
      </c>
      <c r="K6" s="161"/>
    </row>
    <row r="7" spans="1:12" s="49" customFormat="1" ht="21.75" customHeight="1">
      <c r="A7" s="264"/>
      <c r="B7" s="269"/>
      <c r="C7" s="83" t="s">
        <v>142</v>
      </c>
      <c r="D7" s="114">
        <v>79970520</v>
      </c>
      <c r="E7" s="114">
        <v>79970520</v>
      </c>
      <c r="F7" s="114">
        <v>20753400</v>
      </c>
      <c r="G7" s="114">
        <v>20753400</v>
      </c>
      <c r="H7" s="75">
        <v>45876000</v>
      </c>
      <c r="I7" s="75">
        <v>45876000</v>
      </c>
      <c r="J7" s="191">
        <f t="shared" si="1"/>
        <v>0</v>
      </c>
      <c r="K7" s="76"/>
      <c r="L7" s="58"/>
    </row>
    <row r="8" spans="1:11" s="49" customFormat="1" ht="21.75" customHeight="1">
      <c r="A8" s="264"/>
      <c r="B8" s="269"/>
      <c r="C8" s="83" t="s">
        <v>143</v>
      </c>
      <c r="D8" s="114">
        <v>0</v>
      </c>
      <c r="E8" s="114">
        <v>0</v>
      </c>
      <c r="F8" s="114">
        <v>0</v>
      </c>
      <c r="G8" s="114">
        <v>0</v>
      </c>
      <c r="H8" s="75">
        <v>0</v>
      </c>
      <c r="I8" s="75">
        <v>0</v>
      </c>
      <c r="J8" s="191">
        <f t="shared" si="1"/>
        <v>0</v>
      </c>
      <c r="K8" s="50"/>
    </row>
    <row r="9" spans="1:11" s="49" customFormat="1" ht="21.75" customHeight="1">
      <c r="A9" s="264"/>
      <c r="B9" s="269"/>
      <c r="C9" s="83" t="s">
        <v>144</v>
      </c>
      <c r="D9" s="114">
        <v>1000000</v>
      </c>
      <c r="E9" s="114">
        <v>1000000</v>
      </c>
      <c r="F9" s="114">
        <v>0</v>
      </c>
      <c r="G9" s="114">
        <v>0</v>
      </c>
      <c r="H9" s="75">
        <v>0</v>
      </c>
      <c r="I9" s="75">
        <v>0</v>
      </c>
      <c r="J9" s="191">
        <f t="shared" si="1"/>
        <v>0</v>
      </c>
      <c r="K9" s="77"/>
    </row>
    <row r="10" spans="1:11" s="49" customFormat="1" ht="21.75" customHeight="1">
      <c r="A10" s="264"/>
      <c r="B10" s="269"/>
      <c r="C10" s="83" t="s">
        <v>145</v>
      </c>
      <c r="D10" s="114">
        <v>10000000</v>
      </c>
      <c r="E10" s="114">
        <v>10000000</v>
      </c>
      <c r="F10" s="114">
        <v>2440000</v>
      </c>
      <c r="G10" s="114">
        <v>2440000</v>
      </c>
      <c r="H10" s="75">
        <v>5200000</v>
      </c>
      <c r="I10" s="75">
        <v>5200000</v>
      </c>
      <c r="J10" s="191">
        <f t="shared" si="1"/>
        <v>0</v>
      </c>
      <c r="K10" s="76"/>
    </row>
    <row r="11" spans="1:11" s="49" customFormat="1" ht="21.75" customHeight="1">
      <c r="A11" s="264"/>
      <c r="B11" s="269"/>
      <c r="C11" s="84" t="s">
        <v>146</v>
      </c>
      <c r="D11" s="114">
        <v>7299840</v>
      </c>
      <c r="E11" s="114">
        <v>7299840</v>
      </c>
      <c r="F11" s="114">
        <v>1900000</v>
      </c>
      <c r="G11" s="114">
        <v>1900000</v>
      </c>
      <c r="H11" s="75">
        <v>4200000</v>
      </c>
      <c r="I11" s="75">
        <v>4200000</v>
      </c>
      <c r="J11" s="191">
        <f t="shared" si="1"/>
        <v>0</v>
      </c>
      <c r="K11" s="76"/>
    </row>
    <row r="12" spans="1:11" s="49" customFormat="1" ht="21.75" customHeight="1">
      <c r="A12" s="264"/>
      <c r="B12" s="269"/>
      <c r="C12" s="84" t="s">
        <v>147</v>
      </c>
      <c r="D12" s="114">
        <v>15893160</v>
      </c>
      <c r="E12" s="114">
        <v>15893160</v>
      </c>
      <c r="F12" s="114">
        <v>4278960</v>
      </c>
      <c r="G12" s="114">
        <v>4278960</v>
      </c>
      <c r="H12" s="75">
        <v>9526800</v>
      </c>
      <c r="I12" s="75">
        <v>9526800</v>
      </c>
      <c r="J12" s="191">
        <f t="shared" si="1"/>
        <v>0</v>
      </c>
      <c r="K12" s="76"/>
    </row>
    <row r="13" spans="1:11" s="49" customFormat="1" ht="21.75" customHeight="1">
      <c r="A13" s="264"/>
      <c r="B13" s="269"/>
      <c r="C13" s="84" t="s">
        <v>148</v>
      </c>
      <c r="D13" s="114">
        <v>816000</v>
      </c>
      <c r="E13" s="114">
        <v>816000</v>
      </c>
      <c r="F13" s="114">
        <v>0</v>
      </c>
      <c r="G13" s="114">
        <v>0</v>
      </c>
      <c r="H13" s="75">
        <v>0</v>
      </c>
      <c r="I13" s="75">
        <v>0</v>
      </c>
      <c r="J13" s="191">
        <f t="shared" si="1"/>
        <v>0</v>
      </c>
      <c r="K13" s="77"/>
    </row>
    <row r="14" spans="1:11" s="49" customFormat="1" ht="21.75" customHeight="1">
      <c r="A14" s="264"/>
      <c r="B14" s="266" t="s">
        <v>149</v>
      </c>
      <c r="C14" s="157" t="s">
        <v>141</v>
      </c>
      <c r="D14" s="158">
        <f aca="true" t="shared" si="4" ref="D14:I14">SUM(D15:D17)</f>
        <v>3500000</v>
      </c>
      <c r="E14" s="158">
        <f t="shared" si="4"/>
        <v>3500000</v>
      </c>
      <c r="F14" s="158">
        <f t="shared" si="4"/>
        <v>0</v>
      </c>
      <c r="G14" s="158">
        <f t="shared" si="4"/>
        <v>0</v>
      </c>
      <c r="H14" s="158">
        <f t="shared" si="4"/>
        <v>0</v>
      </c>
      <c r="I14" s="158">
        <f t="shared" si="4"/>
        <v>0</v>
      </c>
      <c r="J14" s="190">
        <f t="shared" si="1"/>
        <v>0</v>
      </c>
      <c r="K14" s="161"/>
    </row>
    <row r="15" spans="1:11" s="49" customFormat="1" ht="21.75" customHeight="1">
      <c r="A15" s="264"/>
      <c r="B15" s="266"/>
      <c r="C15" s="83" t="s">
        <v>150</v>
      </c>
      <c r="D15" s="114">
        <v>2000000</v>
      </c>
      <c r="E15" s="114">
        <v>2000000</v>
      </c>
      <c r="F15" s="114">
        <v>0</v>
      </c>
      <c r="G15" s="114">
        <v>0</v>
      </c>
      <c r="H15" s="75">
        <v>0</v>
      </c>
      <c r="I15" s="75">
        <v>0</v>
      </c>
      <c r="J15" s="191">
        <f t="shared" si="1"/>
        <v>0</v>
      </c>
      <c r="K15" s="77"/>
    </row>
    <row r="16" spans="1:11" s="49" customFormat="1" ht="21.75" customHeight="1">
      <c r="A16" s="264"/>
      <c r="B16" s="266"/>
      <c r="C16" s="83" t="s">
        <v>151</v>
      </c>
      <c r="D16" s="114">
        <v>0</v>
      </c>
      <c r="E16" s="114">
        <v>0</v>
      </c>
      <c r="F16" s="114">
        <v>0</v>
      </c>
      <c r="G16" s="114">
        <v>0</v>
      </c>
      <c r="H16" s="75">
        <v>0</v>
      </c>
      <c r="I16" s="75">
        <v>0</v>
      </c>
      <c r="J16" s="191">
        <f t="shared" si="1"/>
        <v>0</v>
      </c>
      <c r="K16" s="77"/>
    </row>
    <row r="17" spans="1:11" s="49" customFormat="1" ht="21.75" customHeight="1">
      <c r="A17" s="264"/>
      <c r="B17" s="266"/>
      <c r="C17" s="83" t="s">
        <v>152</v>
      </c>
      <c r="D17" s="114">
        <v>1500000</v>
      </c>
      <c r="E17" s="114">
        <v>1500000</v>
      </c>
      <c r="F17" s="114">
        <v>0</v>
      </c>
      <c r="G17" s="114">
        <v>0</v>
      </c>
      <c r="H17" s="75">
        <v>0</v>
      </c>
      <c r="I17" s="75">
        <v>0</v>
      </c>
      <c r="J17" s="191">
        <f t="shared" si="1"/>
        <v>0</v>
      </c>
      <c r="K17" s="77"/>
    </row>
    <row r="18" spans="1:11" s="49" customFormat="1" ht="21.75" customHeight="1">
      <c r="A18" s="264"/>
      <c r="B18" s="269" t="s">
        <v>153</v>
      </c>
      <c r="C18" s="157" t="s">
        <v>141</v>
      </c>
      <c r="D18" s="158">
        <f aca="true" t="shared" si="5" ref="D18:I18">SUM(D19:D26)</f>
        <v>48444000</v>
      </c>
      <c r="E18" s="158">
        <f t="shared" si="5"/>
        <v>48444000</v>
      </c>
      <c r="F18" s="158">
        <f t="shared" si="5"/>
        <v>10324800</v>
      </c>
      <c r="G18" s="158">
        <f t="shared" si="5"/>
        <v>10324800</v>
      </c>
      <c r="H18" s="158">
        <f t="shared" si="5"/>
        <v>6896000</v>
      </c>
      <c r="I18" s="158">
        <f t="shared" si="5"/>
        <v>6896000</v>
      </c>
      <c r="J18" s="190">
        <f t="shared" si="1"/>
        <v>0</v>
      </c>
      <c r="K18" s="161"/>
    </row>
    <row r="19" spans="1:11" s="49" customFormat="1" ht="21.75" customHeight="1">
      <c r="A19" s="264"/>
      <c r="B19" s="269"/>
      <c r="C19" s="83" t="s">
        <v>154</v>
      </c>
      <c r="D19" s="114">
        <v>1800000</v>
      </c>
      <c r="E19" s="114">
        <v>1800000</v>
      </c>
      <c r="F19" s="114">
        <v>0</v>
      </c>
      <c r="G19" s="114">
        <v>0</v>
      </c>
      <c r="H19" s="114">
        <v>1200000</v>
      </c>
      <c r="I19" s="114">
        <v>1200000</v>
      </c>
      <c r="J19" s="191">
        <f t="shared" si="1"/>
        <v>0</v>
      </c>
      <c r="K19" s="76"/>
    </row>
    <row r="20" spans="1:11" s="49" customFormat="1" ht="21.75" customHeight="1">
      <c r="A20" s="264"/>
      <c r="B20" s="269"/>
      <c r="C20" s="83" t="s">
        <v>155</v>
      </c>
      <c r="D20" s="114">
        <v>1200000</v>
      </c>
      <c r="E20" s="114">
        <v>1200000</v>
      </c>
      <c r="F20" s="114">
        <v>0</v>
      </c>
      <c r="G20" s="114">
        <v>0</v>
      </c>
      <c r="H20" s="75">
        <v>800000</v>
      </c>
      <c r="I20" s="75">
        <v>800000</v>
      </c>
      <c r="J20" s="191">
        <f t="shared" si="1"/>
        <v>0</v>
      </c>
      <c r="K20" s="76"/>
    </row>
    <row r="21" spans="1:14" s="49" customFormat="1" ht="21.75" customHeight="1">
      <c r="A21" s="264"/>
      <c r="B21" s="269"/>
      <c r="C21" s="84" t="s">
        <v>156</v>
      </c>
      <c r="D21" s="114">
        <v>1584000</v>
      </c>
      <c r="E21" s="114">
        <v>1584000</v>
      </c>
      <c r="F21" s="114">
        <v>6124800</v>
      </c>
      <c r="G21" s="114">
        <v>6124800</v>
      </c>
      <c r="H21" s="75">
        <v>0</v>
      </c>
      <c r="I21" s="75">
        <v>0</v>
      </c>
      <c r="J21" s="191">
        <f t="shared" si="1"/>
        <v>0</v>
      </c>
      <c r="K21" s="76"/>
      <c r="N21" s="51"/>
    </row>
    <row r="22" spans="1:11" s="49" customFormat="1" ht="21.75" customHeight="1">
      <c r="A22" s="264"/>
      <c r="B22" s="269"/>
      <c r="C22" s="83" t="s">
        <v>157</v>
      </c>
      <c r="D22" s="114">
        <v>0</v>
      </c>
      <c r="E22" s="114">
        <v>0</v>
      </c>
      <c r="F22" s="114">
        <v>4200000</v>
      </c>
      <c r="G22" s="114">
        <v>4200000</v>
      </c>
      <c r="H22" s="75">
        <v>0</v>
      </c>
      <c r="I22" s="75">
        <v>0</v>
      </c>
      <c r="J22" s="191">
        <f t="shared" si="1"/>
        <v>0</v>
      </c>
      <c r="K22" s="77"/>
    </row>
    <row r="23" spans="1:14" s="49" customFormat="1" ht="21.75" customHeight="1">
      <c r="A23" s="264"/>
      <c r="B23" s="269"/>
      <c r="C23" s="83" t="s">
        <v>158</v>
      </c>
      <c r="D23" s="114">
        <v>1500000</v>
      </c>
      <c r="E23" s="114">
        <v>1500000</v>
      </c>
      <c r="F23" s="114">
        <v>0</v>
      </c>
      <c r="G23" s="114">
        <v>0</v>
      </c>
      <c r="H23" s="75">
        <v>0</v>
      </c>
      <c r="I23" s="75">
        <v>0</v>
      </c>
      <c r="J23" s="191">
        <f t="shared" si="1"/>
        <v>0</v>
      </c>
      <c r="K23" s="77"/>
      <c r="N23" s="26"/>
    </row>
    <row r="24" spans="1:11" s="49" customFormat="1" ht="21.75" customHeight="1">
      <c r="A24" s="264"/>
      <c r="B24" s="269"/>
      <c r="C24" s="83" t="s">
        <v>159</v>
      </c>
      <c r="D24" s="114">
        <v>2400000</v>
      </c>
      <c r="E24" s="114">
        <v>2400000</v>
      </c>
      <c r="F24" s="114">
        <v>0</v>
      </c>
      <c r="G24" s="114">
        <v>0</v>
      </c>
      <c r="H24" s="75">
        <v>0</v>
      </c>
      <c r="I24" s="75">
        <v>0</v>
      </c>
      <c r="J24" s="191">
        <f t="shared" si="1"/>
        <v>0</v>
      </c>
      <c r="K24" s="76"/>
    </row>
    <row r="25" spans="1:11" s="49" customFormat="1" ht="21.75" customHeight="1">
      <c r="A25" s="264"/>
      <c r="B25" s="269"/>
      <c r="C25" s="83" t="s">
        <v>160</v>
      </c>
      <c r="D25" s="114">
        <v>0</v>
      </c>
      <c r="E25" s="114">
        <v>0</v>
      </c>
      <c r="F25" s="114">
        <v>0</v>
      </c>
      <c r="G25" s="114">
        <v>0</v>
      </c>
      <c r="H25" s="75">
        <v>0</v>
      </c>
      <c r="I25" s="75">
        <v>0</v>
      </c>
      <c r="J25" s="191">
        <f t="shared" si="1"/>
        <v>0</v>
      </c>
      <c r="K25" s="76"/>
    </row>
    <row r="26" spans="1:11" s="49" customFormat="1" ht="21.75" customHeight="1" thickBot="1">
      <c r="A26" s="271"/>
      <c r="B26" s="270"/>
      <c r="C26" s="111" t="s">
        <v>161</v>
      </c>
      <c r="D26" s="124">
        <v>39960000</v>
      </c>
      <c r="E26" s="124">
        <v>39960000</v>
      </c>
      <c r="F26" s="124"/>
      <c r="G26" s="124"/>
      <c r="H26" s="125">
        <v>4896000</v>
      </c>
      <c r="I26" s="125">
        <v>4896000</v>
      </c>
      <c r="J26" s="192">
        <f t="shared" si="1"/>
        <v>0</v>
      </c>
      <c r="K26" s="120"/>
    </row>
    <row r="27" spans="1:11" s="49" customFormat="1" ht="21.75" customHeight="1">
      <c r="A27" s="272" t="s">
        <v>162</v>
      </c>
      <c r="B27" s="275" t="s">
        <v>139</v>
      </c>
      <c r="C27" s="275"/>
      <c r="D27" s="152">
        <f aca="true" t="shared" si="6" ref="D27:I27">D28</f>
        <v>7000000</v>
      </c>
      <c r="E27" s="152">
        <f t="shared" si="6"/>
        <v>7000000</v>
      </c>
      <c r="F27" s="152">
        <f t="shared" si="6"/>
        <v>0</v>
      </c>
      <c r="G27" s="152">
        <f t="shared" si="6"/>
        <v>0</v>
      </c>
      <c r="H27" s="152">
        <f t="shared" si="6"/>
        <v>0</v>
      </c>
      <c r="I27" s="152">
        <f t="shared" si="6"/>
        <v>0</v>
      </c>
      <c r="J27" s="193">
        <f t="shared" si="1"/>
        <v>0</v>
      </c>
      <c r="K27" s="155"/>
    </row>
    <row r="28" spans="1:11" s="49" customFormat="1" ht="21.75" customHeight="1">
      <c r="A28" s="273"/>
      <c r="B28" s="269" t="s">
        <v>163</v>
      </c>
      <c r="C28" s="157" t="s">
        <v>141</v>
      </c>
      <c r="D28" s="158">
        <f aca="true" t="shared" si="7" ref="D28:I28">SUM(D29:D31)</f>
        <v>7000000</v>
      </c>
      <c r="E28" s="158">
        <f t="shared" si="7"/>
        <v>7000000</v>
      </c>
      <c r="F28" s="158">
        <f t="shared" si="7"/>
        <v>0</v>
      </c>
      <c r="G28" s="158">
        <f t="shared" si="7"/>
        <v>0</v>
      </c>
      <c r="H28" s="158">
        <f t="shared" si="7"/>
        <v>0</v>
      </c>
      <c r="I28" s="158">
        <f t="shared" si="7"/>
        <v>0</v>
      </c>
      <c r="J28" s="190">
        <f t="shared" si="1"/>
        <v>0</v>
      </c>
      <c r="K28" s="162"/>
    </row>
    <row r="29" spans="1:11" s="49" customFormat="1" ht="21.75" customHeight="1">
      <c r="A29" s="273"/>
      <c r="B29" s="269"/>
      <c r="C29" s="83" t="s">
        <v>163</v>
      </c>
      <c r="D29" s="114">
        <v>1000000</v>
      </c>
      <c r="E29" s="114">
        <v>1000000</v>
      </c>
      <c r="F29" s="114">
        <v>0</v>
      </c>
      <c r="G29" s="114">
        <v>0</v>
      </c>
      <c r="H29" s="75">
        <v>0</v>
      </c>
      <c r="I29" s="75">
        <v>0</v>
      </c>
      <c r="J29" s="191">
        <f t="shared" si="1"/>
        <v>0</v>
      </c>
      <c r="K29" s="77"/>
    </row>
    <row r="30" spans="1:11" s="49" customFormat="1" ht="21.75" customHeight="1">
      <c r="A30" s="273"/>
      <c r="B30" s="269"/>
      <c r="C30" s="83" t="s">
        <v>164</v>
      </c>
      <c r="D30" s="114">
        <v>6000000</v>
      </c>
      <c r="E30" s="114">
        <v>6000000</v>
      </c>
      <c r="F30" s="114">
        <v>0</v>
      </c>
      <c r="G30" s="114">
        <v>0</v>
      </c>
      <c r="H30" s="75">
        <v>0</v>
      </c>
      <c r="I30" s="75">
        <v>0</v>
      </c>
      <c r="J30" s="191">
        <f t="shared" si="1"/>
        <v>0</v>
      </c>
      <c r="K30" s="77"/>
    </row>
    <row r="31" spans="1:11" s="49" customFormat="1" ht="21.75" customHeight="1" thickBot="1">
      <c r="A31" s="274"/>
      <c r="B31" s="270"/>
      <c r="C31" s="121" t="s">
        <v>165</v>
      </c>
      <c r="D31" s="124">
        <v>0</v>
      </c>
      <c r="E31" s="124">
        <v>0</v>
      </c>
      <c r="F31" s="124">
        <v>0</v>
      </c>
      <c r="G31" s="124">
        <v>0</v>
      </c>
      <c r="H31" s="125">
        <v>0</v>
      </c>
      <c r="I31" s="125">
        <v>0</v>
      </c>
      <c r="J31" s="192">
        <f t="shared" si="1"/>
        <v>0</v>
      </c>
      <c r="K31" s="122"/>
    </row>
    <row r="32" spans="1:11" s="49" customFormat="1" ht="21.75" customHeight="1">
      <c r="A32" s="263" t="s">
        <v>166</v>
      </c>
      <c r="B32" s="275" t="s">
        <v>139</v>
      </c>
      <c r="C32" s="275"/>
      <c r="D32" s="152">
        <f aca="true" t="shared" si="8" ref="D32:I32">D33</f>
        <v>3134937480</v>
      </c>
      <c r="E32" s="152">
        <f t="shared" si="8"/>
        <v>3134937480</v>
      </c>
      <c r="F32" s="152">
        <f t="shared" si="8"/>
        <v>365360040</v>
      </c>
      <c r="G32" s="152">
        <f t="shared" si="8"/>
        <v>365360040</v>
      </c>
      <c r="H32" s="152">
        <f t="shared" si="8"/>
        <v>818992640</v>
      </c>
      <c r="I32" s="152">
        <f t="shared" si="8"/>
        <v>818992640</v>
      </c>
      <c r="J32" s="193">
        <f t="shared" si="1"/>
        <v>0</v>
      </c>
      <c r="K32" s="155"/>
    </row>
    <row r="33" spans="1:11" s="52" customFormat="1" ht="21.75" customHeight="1">
      <c r="A33" s="264"/>
      <c r="B33" s="286" t="s">
        <v>167</v>
      </c>
      <c r="C33" s="157" t="s">
        <v>141</v>
      </c>
      <c r="D33" s="158">
        <f aca="true" t="shared" si="9" ref="D33:I33">SUM(D34:D45)</f>
        <v>3134937480</v>
      </c>
      <c r="E33" s="158">
        <f t="shared" si="9"/>
        <v>3134937480</v>
      </c>
      <c r="F33" s="158">
        <f t="shared" si="9"/>
        <v>365360040</v>
      </c>
      <c r="G33" s="158">
        <f t="shared" si="9"/>
        <v>365360040</v>
      </c>
      <c r="H33" s="158">
        <f t="shared" si="9"/>
        <v>818992640</v>
      </c>
      <c r="I33" s="158">
        <f t="shared" si="9"/>
        <v>818992640</v>
      </c>
      <c r="J33" s="190">
        <f t="shared" si="1"/>
        <v>0</v>
      </c>
      <c r="K33" s="162"/>
    </row>
    <row r="34" spans="1:15" s="49" customFormat="1" ht="21.75" customHeight="1">
      <c r="A34" s="264"/>
      <c r="B34" s="286"/>
      <c r="C34" s="84" t="s">
        <v>168</v>
      </c>
      <c r="D34" s="114">
        <v>2252277240</v>
      </c>
      <c r="E34" s="114">
        <v>2252277240</v>
      </c>
      <c r="F34" s="114">
        <v>281534880</v>
      </c>
      <c r="G34" s="114">
        <v>281534880</v>
      </c>
      <c r="H34" s="75">
        <v>619376400</v>
      </c>
      <c r="I34" s="75">
        <v>619376400</v>
      </c>
      <c r="J34" s="191">
        <f t="shared" si="1"/>
        <v>0</v>
      </c>
      <c r="K34" s="76"/>
      <c r="N34" s="29"/>
      <c r="O34" s="53"/>
    </row>
    <row r="35" spans="1:15" s="49" customFormat="1" ht="21.75" customHeight="1">
      <c r="A35" s="264"/>
      <c r="B35" s="286"/>
      <c r="C35" s="84" t="s">
        <v>145</v>
      </c>
      <c r="D35" s="114">
        <v>75000000</v>
      </c>
      <c r="E35" s="114">
        <v>75000000</v>
      </c>
      <c r="F35" s="114">
        <v>0</v>
      </c>
      <c r="G35" s="114">
        <v>0</v>
      </c>
      <c r="H35" s="75">
        <v>13200000</v>
      </c>
      <c r="I35" s="75">
        <v>13200000</v>
      </c>
      <c r="J35" s="191">
        <f t="shared" si="1"/>
        <v>0</v>
      </c>
      <c r="K35" s="76"/>
      <c r="N35" s="32"/>
      <c r="O35" s="53"/>
    </row>
    <row r="36" spans="1:15" s="49" customFormat="1" ht="21.75" customHeight="1">
      <c r="A36" s="264"/>
      <c r="B36" s="286"/>
      <c r="C36" s="83" t="s">
        <v>169</v>
      </c>
      <c r="D36" s="114">
        <v>33600000</v>
      </c>
      <c r="E36" s="114">
        <v>33600000</v>
      </c>
      <c r="F36" s="114">
        <v>0</v>
      </c>
      <c r="G36" s="114">
        <v>0</v>
      </c>
      <c r="H36" s="75">
        <v>0</v>
      </c>
      <c r="I36" s="75">
        <v>0</v>
      </c>
      <c r="J36" s="191">
        <f aca="true" t="shared" si="10" ref="J36:J61">SUM(E36+G36+I36)-(D36+F36+H36)</f>
        <v>0</v>
      </c>
      <c r="K36" s="76"/>
      <c r="N36" s="34"/>
      <c r="O36" s="53"/>
    </row>
    <row r="37" spans="1:15" s="49" customFormat="1" ht="21.75" customHeight="1">
      <c r="A37" s="264"/>
      <c r="B37" s="286"/>
      <c r="C37" s="84" t="s">
        <v>146</v>
      </c>
      <c r="D37" s="114">
        <v>206199960</v>
      </c>
      <c r="E37" s="114">
        <v>206199960</v>
      </c>
      <c r="F37" s="114">
        <v>25774920</v>
      </c>
      <c r="G37" s="114">
        <v>25774920</v>
      </c>
      <c r="H37" s="75">
        <v>56704920</v>
      </c>
      <c r="I37" s="75">
        <v>56704920</v>
      </c>
      <c r="J37" s="191">
        <f t="shared" si="10"/>
        <v>0</v>
      </c>
      <c r="K37" s="76"/>
      <c r="N37" s="39"/>
      <c r="O37" s="53"/>
    </row>
    <row r="38" spans="1:15" s="49" customFormat="1" ht="21.75" customHeight="1">
      <c r="A38" s="264"/>
      <c r="B38" s="286"/>
      <c r="C38" s="84" t="s">
        <v>147</v>
      </c>
      <c r="D38" s="114">
        <v>464405280</v>
      </c>
      <c r="E38" s="114">
        <v>464405280</v>
      </c>
      <c r="F38" s="114">
        <v>58050240</v>
      </c>
      <c r="G38" s="114">
        <v>58050240</v>
      </c>
      <c r="H38" s="75">
        <v>127711320</v>
      </c>
      <c r="I38" s="75">
        <v>127711320</v>
      </c>
      <c r="J38" s="191">
        <f t="shared" si="10"/>
        <v>0</v>
      </c>
      <c r="K38" s="76"/>
      <c r="N38" s="39"/>
      <c r="O38" s="53"/>
    </row>
    <row r="39" spans="1:15" s="49" customFormat="1" ht="21.75" customHeight="1">
      <c r="A39" s="264"/>
      <c r="B39" s="286"/>
      <c r="C39" s="83" t="s">
        <v>170</v>
      </c>
      <c r="D39" s="114">
        <v>2315000</v>
      </c>
      <c r="E39" s="114">
        <v>2315000</v>
      </c>
      <c r="F39" s="114">
        <v>0</v>
      </c>
      <c r="G39" s="114">
        <v>0</v>
      </c>
      <c r="H39" s="75">
        <v>2000000</v>
      </c>
      <c r="I39" s="75">
        <v>2000000</v>
      </c>
      <c r="J39" s="191">
        <f t="shared" si="10"/>
        <v>0</v>
      </c>
      <c r="K39" s="76"/>
      <c r="N39" s="32"/>
      <c r="O39" s="53"/>
    </row>
    <row r="40" spans="1:15" s="49" customFormat="1" ht="21.75" customHeight="1">
      <c r="A40" s="264"/>
      <c r="B40" s="286"/>
      <c r="C40" s="83" t="s">
        <v>171</v>
      </c>
      <c r="D40" s="114">
        <v>12000000</v>
      </c>
      <c r="E40" s="114">
        <v>12000000</v>
      </c>
      <c r="F40" s="114">
        <v>0</v>
      </c>
      <c r="G40" s="114">
        <v>0</v>
      </c>
      <c r="H40" s="75">
        <v>0</v>
      </c>
      <c r="I40" s="75">
        <v>0</v>
      </c>
      <c r="J40" s="191">
        <f t="shared" si="10"/>
        <v>0</v>
      </c>
      <c r="K40" s="77"/>
      <c r="N40" s="32"/>
      <c r="O40" s="53"/>
    </row>
    <row r="41" spans="1:15" s="49" customFormat="1" ht="21.75" customHeight="1">
      <c r="A41" s="264"/>
      <c r="B41" s="286"/>
      <c r="C41" s="83" t="s">
        <v>172</v>
      </c>
      <c r="D41" s="114">
        <v>7500000</v>
      </c>
      <c r="E41" s="114">
        <v>7500000</v>
      </c>
      <c r="F41" s="114">
        <v>0</v>
      </c>
      <c r="G41" s="114">
        <v>0</v>
      </c>
      <c r="H41" s="75">
        <v>0</v>
      </c>
      <c r="I41" s="75">
        <v>0</v>
      </c>
      <c r="J41" s="191">
        <f t="shared" si="10"/>
        <v>0</v>
      </c>
      <c r="K41" s="77"/>
      <c r="N41" s="32"/>
      <c r="O41" s="53"/>
    </row>
    <row r="42" spans="1:15" s="49" customFormat="1" ht="21.75" customHeight="1">
      <c r="A42" s="264"/>
      <c r="B42" s="286"/>
      <c r="C42" s="84" t="s">
        <v>173</v>
      </c>
      <c r="D42" s="114">
        <v>6500000</v>
      </c>
      <c r="E42" s="114">
        <v>6500000</v>
      </c>
      <c r="F42" s="114">
        <v>0</v>
      </c>
      <c r="G42" s="114">
        <v>0</v>
      </c>
      <c r="H42" s="75">
        <v>0</v>
      </c>
      <c r="I42" s="75">
        <v>0</v>
      </c>
      <c r="J42" s="191">
        <f t="shared" si="10"/>
        <v>0</v>
      </c>
      <c r="K42" s="77"/>
      <c r="N42" s="32"/>
      <c r="O42" s="53"/>
    </row>
    <row r="43" spans="1:15" s="49" customFormat="1" ht="21.75" customHeight="1">
      <c r="A43" s="264"/>
      <c r="B43" s="286"/>
      <c r="C43" s="83" t="s">
        <v>174</v>
      </c>
      <c r="D43" s="114">
        <v>5140000</v>
      </c>
      <c r="E43" s="114">
        <v>5140000</v>
      </c>
      <c r="F43" s="114">
        <v>0</v>
      </c>
      <c r="G43" s="114">
        <v>0</v>
      </c>
      <c r="H43" s="75">
        <v>0</v>
      </c>
      <c r="I43" s="75">
        <v>0</v>
      </c>
      <c r="J43" s="191">
        <f t="shared" si="10"/>
        <v>0</v>
      </c>
      <c r="K43" s="77"/>
      <c r="N43" s="32"/>
      <c r="O43" s="53"/>
    </row>
    <row r="44" spans="1:15" s="49" customFormat="1" ht="21.75" customHeight="1">
      <c r="A44" s="264"/>
      <c r="B44" s="286"/>
      <c r="C44" s="83" t="s">
        <v>175</v>
      </c>
      <c r="D44" s="114">
        <v>70000000</v>
      </c>
      <c r="E44" s="114">
        <v>70000000</v>
      </c>
      <c r="F44" s="114">
        <v>0</v>
      </c>
      <c r="G44" s="114">
        <v>0</v>
      </c>
      <c r="H44" s="75">
        <v>0</v>
      </c>
      <c r="I44" s="75">
        <v>0</v>
      </c>
      <c r="J44" s="191">
        <f t="shared" si="10"/>
        <v>0</v>
      </c>
      <c r="K44" s="76"/>
      <c r="N44" s="32"/>
      <c r="O44" s="53"/>
    </row>
    <row r="45" spans="1:15" s="49" customFormat="1" ht="21.75" customHeight="1" thickBot="1">
      <c r="A45" s="271"/>
      <c r="B45" s="287"/>
      <c r="C45" s="121" t="s">
        <v>176</v>
      </c>
      <c r="D45" s="124">
        <v>0</v>
      </c>
      <c r="E45" s="124">
        <v>0</v>
      </c>
      <c r="F45" s="124">
        <v>0</v>
      </c>
      <c r="G45" s="124">
        <v>0</v>
      </c>
      <c r="H45" s="125">
        <v>0</v>
      </c>
      <c r="I45" s="125">
        <v>0</v>
      </c>
      <c r="J45" s="192">
        <f t="shared" si="10"/>
        <v>0</v>
      </c>
      <c r="K45" s="122"/>
      <c r="N45" s="32"/>
      <c r="O45" s="53"/>
    </row>
    <row r="46" spans="1:15" s="49" customFormat="1" ht="21.75" customHeight="1">
      <c r="A46" s="272" t="s">
        <v>177</v>
      </c>
      <c r="B46" s="275" t="s">
        <v>139</v>
      </c>
      <c r="C46" s="275"/>
      <c r="D46" s="152">
        <f aca="true" t="shared" si="11" ref="D46:I47">SUM(D47)</f>
        <v>0</v>
      </c>
      <c r="E46" s="152">
        <f t="shared" si="11"/>
        <v>247827660</v>
      </c>
      <c r="F46" s="152">
        <f t="shared" si="11"/>
        <v>0</v>
      </c>
      <c r="G46" s="152">
        <f t="shared" si="11"/>
        <v>15858750</v>
      </c>
      <c r="H46" s="152">
        <f t="shared" si="11"/>
        <v>0</v>
      </c>
      <c r="I46" s="152">
        <f t="shared" si="11"/>
        <v>18143574</v>
      </c>
      <c r="J46" s="193">
        <f t="shared" si="10"/>
        <v>281829984</v>
      </c>
      <c r="K46" s="155"/>
      <c r="N46" s="32"/>
      <c r="O46" s="53"/>
    </row>
    <row r="47" spans="1:15" s="49" customFormat="1" ht="21.75" customHeight="1">
      <c r="A47" s="273"/>
      <c r="B47" s="266" t="s">
        <v>178</v>
      </c>
      <c r="C47" s="157" t="s">
        <v>141</v>
      </c>
      <c r="D47" s="158">
        <f t="shared" si="11"/>
        <v>0</v>
      </c>
      <c r="E47" s="158">
        <f t="shared" si="11"/>
        <v>247827660</v>
      </c>
      <c r="F47" s="158">
        <f t="shared" si="11"/>
        <v>0</v>
      </c>
      <c r="G47" s="158">
        <f t="shared" si="11"/>
        <v>15858750</v>
      </c>
      <c r="H47" s="158">
        <f t="shared" si="11"/>
        <v>0</v>
      </c>
      <c r="I47" s="158">
        <f t="shared" si="11"/>
        <v>18143574</v>
      </c>
      <c r="J47" s="190">
        <f t="shared" si="10"/>
        <v>281829984</v>
      </c>
      <c r="K47" s="162"/>
      <c r="N47" s="54"/>
      <c r="O47" s="54"/>
    </row>
    <row r="48" spans="1:11" s="49" customFormat="1" ht="21.75" customHeight="1" thickBot="1">
      <c r="A48" s="274"/>
      <c r="B48" s="268"/>
      <c r="C48" s="121" t="s">
        <v>179</v>
      </c>
      <c r="D48" s="124">
        <v>0</v>
      </c>
      <c r="E48" s="124">
        <v>247827660</v>
      </c>
      <c r="F48" s="124">
        <v>0</v>
      </c>
      <c r="G48" s="124">
        <v>15858750</v>
      </c>
      <c r="H48" s="125">
        <v>0</v>
      </c>
      <c r="I48" s="125">
        <v>18143574</v>
      </c>
      <c r="J48" s="192">
        <f t="shared" si="10"/>
        <v>281829984</v>
      </c>
      <c r="K48" s="122"/>
    </row>
    <row r="49" spans="1:11" s="49" customFormat="1" ht="21.75" customHeight="1">
      <c r="A49" s="263" t="s">
        <v>180</v>
      </c>
      <c r="B49" s="275" t="s">
        <v>139</v>
      </c>
      <c r="C49" s="275"/>
      <c r="D49" s="152">
        <f aca="true" t="shared" si="12" ref="D49:I49">SUM(D50)</f>
        <v>0</v>
      </c>
      <c r="E49" s="152">
        <f t="shared" si="12"/>
        <v>0</v>
      </c>
      <c r="F49" s="152">
        <f t="shared" si="12"/>
        <v>0</v>
      </c>
      <c r="G49" s="152">
        <f t="shared" si="12"/>
        <v>0</v>
      </c>
      <c r="H49" s="152">
        <f t="shared" si="12"/>
        <v>0</v>
      </c>
      <c r="I49" s="152">
        <f t="shared" si="12"/>
        <v>0</v>
      </c>
      <c r="J49" s="193">
        <f t="shared" si="10"/>
        <v>0</v>
      </c>
      <c r="K49" s="155"/>
    </row>
    <row r="50" spans="1:11" s="49" customFormat="1" ht="21.75" customHeight="1">
      <c r="A50" s="264"/>
      <c r="B50" s="266" t="s">
        <v>181</v>
      </c>
      <c r="C50" s="157" t="s">
        <v>141</v>
      </c>
      <c r="D50" s="158">
        <f aca="true" t="shared" si="13" ref="D50:I50">SUM(D51:D52)</f>
        <v>0</v>
      </c>
      <c r="E50" s="158">
        <f t="shared" si="13"/>
        <v>0</v>
      </c>
      <c r="F50" s="158">
        <f t="shared" si="13"/>
        <v>0</v>
      </c>
      <c r="G50" s="158">
        <f t="shared" si="13"/>
        <v>0</v>
      </c>
      <c r="H50" s="158">
        <f t="shared" si="13"/>
        <v>0</v>
      </c>
      <c r="I50" s="158">
        <f t="shared" si="13"/>
        <v>0</v>
      </c>
      <c r="J50" s="190">
        <f t="shared" si="10"/>
        <v>0</v>
      </c>
      <c r="K50" s="162"/>
    </row>
    <row r="51" spans="1:11" s="49" customFormat="1" ht="21.75" customHeight="1">
      <c r="A51" s="264"/>
      <c r="B51" s="266"/>
      <c r="C51" s="83" t="s">
        <v>182</v>
      </c>
      <c r="D51" s="114">
        <v>0</v>
      </c>
      <c r="E51" s="114">
        <v>0</v>
      </c>
      <c r="F51" s="114">
        <v>0</v>
      </c>
      <c r="G51" s="114">
        <v>0</v>
      </c>
      <c r="H51" s="75">
        <v>0</v>
      </c>
      <c r="I51" s="75">
        <v>0</v>
      </c>
      <c r="J51" s="191">
        <f t="shared" si="10"/>
        <v>0</v>
      </c>
      <c r="K51" s="74"/>
    </row>
    <row r="52" spans="1:13" s="49" customFormat="1" ht="21.75" customHeight="1" thickBot="1">
      <c r="A52" s="271"/>
      <c r="B52" s="268"/>
      <c r="C52" s="111" t="s">
        <v>183</v>
      </c>
      <c r="D52" s="124">
        <v>0</v>
      </c>
      <c r="E52" s="124">
        <v>0</v>
      </c>
      <c r="F52" s="124">
        <v>0</v>
      </c>
      <c r="G52" s="124">
        <v>0</v>
      </c>
      <c r="H52" s="125">
        <v>0</v>
      </c>
      <c r="I52" s="125">
        <v>0</v>
      </c>
      <c r="J52" s="192">
        <f t="shared" si="10"/>
        <v>0</v>
      </c>
      <c r="K52" s="122"/>
      <c r="M52" s="38"/>
    </row>
    <row r="53" spans="1:11" s="49" customFormat="1" ht="21.75" customHeight="1">
      <c r="A53" s="263" t="s">
        <v>184</v>
      </c>
      <c r="B53" s="275" t="s">
        <v>139</v>
      </c>
      <c r="C53" s="275"/>
      <c r="D53" s="152">
        <f aca="true" t="shared" si="14" ref="D53:I53">SUM(D54)</f>
        <v>1139000</v>
      </c>
      <c r="E53" s="152">
        <f t="shared" si="14"/>
        <v>1111340</v>
      </c>
      <c r="F53" s="152">
        <f t="shared" si="14"/>
        <v>140800</v>
      </c>
      <c r="G53" s="152">
        <f t="shared" si="14"/>
        <v>141050</v>
      </c>
      <c r="H53" s="152">
        <f t="shared" si="14"/>
        <v>308560</v>
      </c>
      <c r="I53" s="152">
        <f t="shared" si="14"/>
        <v>314986</v>
      </c>
      <c r="J53" s="193">
        <f t="shared" si="10"/>
        <v>-20984</v>
      </c>
      <c r="K53" s="155"/>
    </row>
    <row r="54" spans="1:11" s="49" customFormat="1" ht="21.75" customHeight="1">
      <c r="A54" s="264"/>
      <c r="B54" s="266" t="s">
        <v>184</v>
      </c>
      <c r="C54" s="157" t="s">
        <v>141</v>
      </c>
      <c r="D54" s="158">
        <f aca="true" t="shared" si="15" ref="D54:I54">SUM(D55:D56)</f>
        <v>1139000</v>
      </c>
      <c r="E54" s="158">
        <f t="shared" si="15"/>
        <v>1111340</v>
      </c>
      <c r="F54" s="158">
        <f t="shared" si="15"/>
        <v>140800</v>
      </c>
      <c r="G54" s="158">
        <f t="shared" si="15"/>
        <v>141050</v>
      </c>
      <c r="H54" s="158">
        <f t="shared" si="15"/>
        <v>308560</v>
      </c>
      <c r="I54" s="158">
        <f t="shared" si="15"/>
        <v>314986</v>
      </c>
      <c r="J54" s="190">
        <f t="shared" si="10"/>
        <v>-20984</v>
      </c>
      <c r="K54" s="162"/>
    </row>
    <row r="55" spans="1:11" s="49" customFormat="1" ht="21.75" customHeight="1">
      <c r="A55" s="264"/>
      <c r="B55" s="266"/>
      <c r="C55" s="83" t="s">
        <v>184</v>
      </c>
      <c r="D55" s="114">
        <v>500000</v>
      </c>
      <c r="E55" s="114">
        <v>500000</v>
      </c>
      <c r="F55" s="114">
        <v>50000</v>
      </c>
      <c r="G55" s="114">
        <v>50000</v>
      </c>
      <c r="H55" s="75">
        <v>58560</v>
      </c>
      <c r="I55" s="75">
        <v>64986</v>
      </c>
      <c r="J55" s="191">
        <f t="shared" si="10"/>
        <v>6426</v>
      </c>
      <c r="K55" s="78"/>
    </row>
    <row r="56" spans="1:14" s="49" customFormat="1" ht="21.75" customHeight="1" thickBot="1">
      <c r="A56" s="271"/>
      <c r="B56" s="268"/>
      <c r="C56" s="121" t="s">
        <v>185</v>
      </c>
      <c r="D56" s="124">
        <v>639000</v>
      </c>
      <c r="E56" s="124">
        <v>611340</v>
      </c>
      <c r="F56" s="124">
        <v>90800</v>
      </c>
      <c r="G56" s="124">
        <v>91050</v>
      </c>
      <c r="H56" s="125">
        <v>250000</v>
      </c>
      <c r="I56" s="125">
        <v>250000</v>
      </c>
      <c r="J56" s="192">
        <f t="shared" si="10"/>
        <v>-27410</v>
      </c>
      <c r="K56" s="120"/>
      <c r="M56" s="54"/>
      <c r="N56" s="26"/>
    </row>
    <row r="57" spans="1:11" s="49" customFormat="1" ht="21.75" customHeight="1">
      <c r="A57" s="263" t="s">
        <v>186</v>
      </c>
      <c r="B57" s="285" t="s">
        <v>139</v>
      </c>
      <c r="C57" s="285"/>
      <c r="D57" s="152">
        <f aca="true" t="shared" si="16" ref="D57:I57">SUM(D58)</f>
        <v>2000000</v>
      </c>
      <c r="E57" s="152">
        <f t="shared" si="16"/>
        <v>2000000</v>
      </c>
      <c r="F57" s="152">
        <f t="shared" si="16"/>
        <v>0</v>
      </c>
      <c r="G57" s="152">
        <f t="shared" si="16"/>
        <v>0</v>
      </c>
      <c r="H57" s="152">
        <f t="shared" si="16"/>
        <v>300000</v>
      </c>
      <c r="I57" s="152">
        <f t="shared" si="16"/>
        <v>300000</v>
      </c>
      <c r="J57" s="193">
        <f t="shared" si="10"/>
        <v>0</v>
      </c>
      <c r="K57" s="155"/>
    </row>
    <row r="58" spans="1:11" s="49" customFormat="1" ht="21.75" customHeight="1">
      <c r="A58" s="264"/>
      <c r="B58" s="266" t="s">
        <v>187</v>
      </c>
      <c r="C58" s="157" t="s">
        <v>141</v>
      </c>
      <c r="D58" s="158">
        <f aca="true" t="shared" si="17" ref="D58:I58">SUM(D59:D61)</f>
        <v>2000000</v>
      </c>
      <c r="E58" s="158">
        <f t="shared" si="17"/>
        <v>2000000</v>
      </c>
      <c r="F58" s="158">
        <f t="shared" si="17"/>
        <v>0</v>
      </c>
      <c r="G58" s="158">
        <f t="shared" si="17"/>
        <v>0</v>
      </c>
      <c r="H58" s="158">
        <f t="shared" si="17"/>
        <v>300000</v>
      </c>
      <c r="I58" s="158">
        <f t="shared" si="17"/>
        <v>300000</v>
      </c>
      <c r="J58" s="190">
        <f t="shared" si="10"/>
        <v>0</v>
      </c>
      <c r="K58" s="162"/>
    </row>
    <row r="59" spans="1:11" s="49" customFormat="1" ht="21.75" customHeight="1">
      <c r="A59" s="264"/>
      <c r="B59" s="266"/>
      <c r="C59" s="83" t="s">
        <v>186</v>
      </c>
      <c r="D59" s="114">
        <v>1200000</v>
      </c>
      <c r="E59" s="114">
        <v>1200000</v>
      </c>
      <c r="F59" s="114">
        <v>0</v>
      </c>
      <c r="G59" s="114">
        <v>0</v>
      </c>
      <c r="H59" s="75">
        <v>300000</v>
      </c>
      <c r="I59" s="75">
        <v>300000</v>
      </c>
      <c r="J59" s="191">
        <f t="shared" si="10"/>
        <v>0</v>
      </c>
      <c r="K59" s="78"/>
    </row>
    <row r="60" spans="1:11" s="49" customFormat="1" ht="21.75" customHeight="1">
      <c r="A60" s="264"/>
      <c r="B60" s="266"/>
      <c r="C60" s="84" t="s">
        <v>188</v>
      </c>
      <c r="D60" s="114">
        <v>800000</v>
      </c>
      <c r="E60" s="114">
        <v>800000</v>
      </c>
      <c r="F60" s="114">
        <v>0</v>
      </c>
      <c r="G60" s="114">
        <v>0</v>
      </c>
      <c r="H60" s="75">
        <v>0</v>
      </c>
      <c r="I60" s="75">
        <v>0</v>
      </c>
      <c r="J60" s="191">
        <f t="shared" si="10"/>
        <v>0</v>
      </c>
      <c r="K60" s="76"/>
    </row>
    <row r="61" spans="1:14" s="49" customFormat="1" ht="21.75" customHeight="1" thickBot="1">
      <c r="A61" s="265"/>
      <c r="B61" s="267"/>
      <c r="C61" s="85" t="s">
        <v>189</v>
      </c>
      <c r="D61" s="115">
        <v>0</v>
      </c>
      <c r="E61" s="115">
        <v>0</v>
      </c>
      <c r="F61" s="115">
        <v>0</v>
      </c>
      <c r="G61" s="115">
        <v>0</v>
      </c>
      <c r="H61" s="116">
        <v>0</v>
      </c>
      <c r="I61" s="116">
        <v>0</v>
      </c>
      <c r="J61" s="194">
        <f t="shared" si="10"/>
        <v>0</v>
      </c>
      <c r="K61" s="79"/>
      <c r="M61" s="54"/>
      <c r="N61" s="26"/>
    </row>
    <row r="62" spans="4:11" s="49" customFormat="1" ht="23.25" customHeight="1" thickTop="1">
      <c r="D62" s="55"/>
      <c r="E62" s="55"/>
      <c r="F62" s="55"/>
      <c r="G62" s="55"/>
      <c r="H62" s="55"/>
      <c r="I62" s="56"/>
      <c r="J62" s="56"/>
      <c r="K62" s="57"/>
    </row>
    <row r="77" spans="4:9" ht="11.25">
      <c r="D77" s="47"/>
      <c r="E77" s="47"/>
      <c r="F77" s="47"/>
      <c r="G77" s="47"/>
      <c r="H77" s="47"/>
      <c r="I77" s="46"/>
    </row>
    <row r="78" spans="4:9" ht="12">
      <c r="D78" s="47"/>
      <c r="E78" s="70"/>
      <c r="F78" s="47"/>
      <c r="G78" s="47"/>
      <c r="H78" s="70"/>
      <c r="I78" s="46"/>
    </row>
    <row r="79" spans="4:9" ht="12">
      <c r="D79" s="47"/>
      <c r="E79" s="70"/>
      <c r="F79" s="47"/>
      <c r="G79" s="47"/>
      <c r="H79" s="70"/>
      <c r="I79" s="46"/>
    </row>
    <row r="80" spans="4:9" ht="12">
      <c r="D80" s="47"/>
      <c r="E80" s="70"/>
      <c r="F80" s="47"/>
      <c r="G80" s="47"/>
      <c r="H80" s="70"/>
      <c r="I80" s="46"/>
    </row>
    <row r="81" spans="4:9" ht="12">
      <c r="D81" s="47"/>
      <c r="E81" s="71"/>
      <c r="F81" s="47"/>
      <c r="G81" s="47"/>
      <c r="H81" s="71"/>
      <c r="I81" s="46"/>
    </row>
    <row r="82" spans="4:9" ht="12">
      <c r="D82" s="47"/>
      <c r="E82" s="70"/>
      <c r="F82" s="47"/>
      <c r="G82" s="47"/>
      <c r="H82" s="70"/>
      <c r="I82" s="46"/>
    </row>
    <row r="83" spans="4:9" ht="12">
      <c r="D83" s="47"/>
      <c r="E83" s="70"/>
      <c r="F83" s="47"/>
      <c r="G83" s="47"/>
      <c r="H83" s="70"/>
      <c r="I83" s="46"/>
    </row>
    <row r="84" spans="4:9" ht="12">
      <c r="D84" s="47"/>
      <c r="E84" s="71"/>
      <c r="F84" s="47"/>
      <c r="G84" s="47"/>
      <c r="H84" s="71"/>
      <c r="I84" s="46"/>
    </row>
    <row r="85" spans="4:9" ht="12">
      <c r="D85" s="47"/>
      <c r="E85" s="72"/>
      <c r="F85" s="47"/>
      <c r="G85" s="47"/>
      <c r="H85" s="72"/>
      <c r="I85" s="46"/>
    </row>
    <row r="86" spans="4:9" ht="12">
      <c r="D86" s="47"/>
      <c r="E86" s="72"/>
      <c r="F86" s="47"/>
      <c r="G86" s="47"/>
      <c r="H86" s="72"/>
      <c r="I86" s="46"/>
    </row>
    <row r="87" spans="4:9" ht="12">
      <c r="D87" s="47"/>
      <c r="E87" s="72"/>
      <c r="F87" s="47"/>
      <c r="G87" s="47"/>
      <c r="H87" s="72"/>
      <c r="I87" s="46"/>
    </row>
    <row r="88" spans="4:9" ht="12">
      <c r="D88" s="47"/>
      <c r="E88" s="72"/>
      <c r="F88" s="47"/>
      <c r="G88" s="47"/>
      <c r="H88" s="70"/>
      <c r="I88" s="46"/>
    </row>
    <row r="89" spans="4:9" ht="12">
      <c r="D89" s="47"/>
      <c r="E89" s="72"/>
      <c r="F89" s="47"/>
      <c r="G89" s="47"/>
      <c r="H89" s="72"/>
      <c r="I89" s="46"/>
    </row>
    <row r="90" spans="4:9" ht="12">
      <c r="D90" s="47"/>
      <c r="E90" s="73"/>
      <c r="F90" s="47"/>
      <c r="G90" s="47"/>
      <c r="H90" s="72"/>
      <c r="I90" s="46"/>
    </row>
    <row r="91" spans="4:9" ht="12">
      <c r="D91" s="47"/>
      <c r="E91" s="71"/>
      <c r="F91" s="47"/>
      <c r="G91" s="47"/>
      <c r="H91" s="71"/>
      <c r="I91" s="46"/>
    </row>
    <row r="92" spans="4:9" ht="12">
      <c r="D92" s="47"/>
      <c r="E92" s="72"/>
      <c r="F92" s="47"/>
      <c r="G92" s="47"/>
      <c r="H92" s="72"/>
      <c r="I92" s="46"/>
    </row>
    <row r="93" spans="4:9" ht="12">
      <c r="D93" s="47"/>
      <c r="E93" s="72"/>
      <c r="F93" s="47"/>
      <c r="G93" s="47"/>
      <c r="H93" s="72"/>
      <c r="I93" s="46"/>
    </row>
    <row r="94" spans="4:9" ht="11.25">
      <c r="D94" s="47"/>
      <c r="E94" s="47"/>
      <c r="F94" s="47"/>
      <c r="G94" s="47"/>
      <c r="H94" s="47"/>
      <c r="I94" s="46"/>
    </row>
  </sheetData>
  <sheetProtection/>
  <mergeCells count="30">
    <mergeCell ref="J2:J3"/>
    <mergeCell ref="A4:C4"/>
    <mergeCell ref="B5:C5"/>
    <mergeCell ref="B53:C53"/>
    <mergeCell ref="B33:B45"/>
    <mergeCell ref="A49:A52"/>
    <mergeCell ref="B32:C32"/>
    <mergeCell ref="K2:K3"/>
    <mergeCell ref="D3:E3"/>
    <mergeCell ref="F3:G3"/>
    <mergeCell ref="H3:I3"/>
    <mergeCell ref="B6:B13"/>
    <mergeCell ref="B28:B31"/>
    <mergeCell ref="B18:B26"/>
    <mergeCell ref="B46:C46"/>
    <mergeCell ref="B49:C49"/>
    <mergeCell ref="A32:A45"/>
    <mergeCell ref="B47:B48"/>
    <mergeCell ref="B50:B52"/>
    <mergeCell ref="B27:C27"/>
    <mergeCell ref="A2:C2"/>
    <mergeCell ref="B57:C57"/>
    <mergeCell ref="A27:A31"/>
    <mergeCell ref="A5:A26"/>
    <mergeCell ref="B54:B56"/>
    <mergeCell ref="A57:A61"/>
    <mergeCell ref="A53:A56"/>
    <mergeCell ref="B58:B61"/>
    <mergeCell ref="A46:A48"/>
    <mergeCell ref="B14:B17"/>
  </mergeCells>
  <printOptions horizontalCentered="1"/>
  <pageMargins left="0.3937007874015748" right="0.3937007874015748" top="0.7874015748031497" bottom="0.2362204724409449" header="0" footer="0.1968503937007874"/>
  <pageSetup fitToHeight="4" fitToWidth="1" horizontalDpi="600" verticalDpi="600" orientation="landscape" paperSize="9" r:id="rId1"/>
  <rowBreaks count="2" manualBreakCount="2">
    <brk id="10" max="255" man="1"/>
    <brk id="2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zoomScale="130" zoomScaleNormal="130" zoomScalePageLayoutView="60" workbookViewId="0" topLeftCell="A1">
      <selection activeCell="F4" sqref="F4:F30"/>
    </sheetView>
  </sheetViews>
  <sheetFormatPr defaultColWidth="8.88671875" defaultRowHeight="13.5"/>
  <cols>
    <col min="1" max="1" width="6.77734375" style="43" customWidth="1"/>
    <col min="2" max="2" width="7.77734375" style="20" customWidth="1"/>
    <col min="3" max="3" width="11.77734375" style="20" customWidth="1"/>
    <col min="4" max="5" width="15.77734375" style="20" customWidth="1"/>
    <col min="6" max="6" width="10.77734375" style="21" customWidth="1"/>
    <col min="7" max="7" width="13.77734375" style="69" customWidth="1"/>
    <col min="8" max="8" width="9.3359375" style="20" bestFit="1" customWidth="1"/>
    <col min="9" max="9" width="8.88671875" style="20" customWidth="1"/>
    <col min="10" max="10" width="26.4453125" style="20" customWidth="1"/>
    <col min="11" max="11" width="13.21484375" style="20" customWidth="1"/>
    <col min="12" max="16384" width="8.88671875" style="20" customWidth="1"/>
  </cols>
  <sheetData>
    <row r="1" spans="1:7" ht="22.5" customHeight="1" thickBot="1">
      <c r="A1" s="22" t="s">
        <v>229</v>
      </c>
      <c r="B1" s="22"/>
      <c r="C1" s="22"/>
      <c r="D1" s="42"/>
      <c r="G1" s="62" t="s">
        <v>16</v>
      </c>
    </row>
    <row r="2" spans="1:7" ht="21.75" customHeight="1" thickTop="1">
      <c r="A2" s="300" t="s">
        <v>9</v>
      </c>
      <c r="B2" s="301"/>
      <c r="C2" s="301"/>
      <c r="D2" s="297" t="s">
        <v>221</v>
      </c>
      <c r="E2" s="297" t="s">
        <v>223</v>
      </c>
      <c r="F2" s="293" t="s">
        <v>235</v>
      </c>
      <c r="G2" s="295" t="s">
        <v>105</v>
      </c>
    </row>
    <row r="3" spans="1:7" ht="21.75" customHeight="1" thickBot="1">
      <c r="A3" s="127" t="s">
        <v>10</v>
      </c>
      <c r="B3" s="128" t="s">
        <v>11</v>
      </c>
      <c r="C3" s="128" t="s">
        <v>12</v>
      </c>
      <c r="D3" s="299"/>
      <c r="E3" s="298"/>
      <c r="F3" s="294"/>
      <c r="G3" s="296"/>
    </row>
    <row r="4" spans="1:7" ht="21.75" customHeight="1" thickBot="1">
      <c r="A4" s="276" t="s">
        <v>22</v>
      </c>
      <c r="B4" s="277"/>
      <c r="C4" s="277"/>
      <c r="D4" s="143">
        <f>SUM(D5+D10+D14+D17+D21+D26)</f>
        <v>3312000000</v>
      </c>
      <c r="E4" s="143">
        <f>SUM(E5+E10+E14+E17+E21+E26)</f>
        <v>3559800000</v>
      </c>
      <c r="F4" s="182">
        <f aca="true" t="shared" si="0" ref="F4:F30">E4-D4</f>
        <v>247800000</v>
      </c>
      <c r="G4" s="147"/>
    </row>
    <row r="5" spans="1:7" ht="21.75" customHeight="1">
      <c r="A5" s="263" t="s">
        <v>69</v>
      </c>
      <c r="B5" s="275" t="s">
        <v>21</v>
      </c>
      <c r="C5" s="275"/>
      <c r="D5" s="129">
        <f>SUM(D6)</f>
        <v>38193993</v>
      </c>
      <c r="E5" s="129">
        <f>SUM(E6)</f>
        <v>286021653</v>
      </c>
      <c r="F5" s="183">
        <f t="shared" si="0"/>
        <v>247827660</v>
      </c>
      <c r="G5" s="130"/>
    </row>
    <row r="6" spans="1:7" ht="21.75" customHeight="1">
      <c r="A6" s="264"/>
      <c r="B6" s="269" t="s">
        <v>69</v>
      </c>
      <c r="C6" s="157" t="s">
        <v>5</v>
      </c>
      <c r="D6" s="131">
        <f>SUM(D7:D9)</f>
        <v>38193993</v>
      </c>
      <c r="E6" s="131">
        <f>SUM(E7:E9)</f>
        <v>286021653</v>
      </c>
      <c r="F6" s="184">
        <f t="shared" si="0"/>
        <v>247827660</v>
      </c>
      <c r="G6" s="160"/>
    </row>
    <row r="7" spans="1:7" ht="21.75" customHeight="1">
      <c r="A7" s="264"/>
      <c r="B7" s="269"/>
      <c r="C7" s="83" t="s">
        <v>84</v>
      </c>
      <c r="D7" s="112">
        <v>38193993</v>
      </c>
      <c r="E7" s="112">
        <v>286021653</v>
      </c>
      <c r="F7" s="185">
        <f t="shared" si="0"/>
        <v>247827660</v>
      </c>
      <c r="G7" s="64"/>
    </row>
    <row r="8" spans="1:7" ht="21.75" customHeight="1">
      <c r="A8" s="264"/>
      <c r="B8" s="269"/>
      <c r="C8" s="84" t="s">
        <v>85</v>
      </c>
      <c r="D8" s="112">
        <v>0</v>
      </c>
      <c r="E8" s="112">
        <v>0</v>
      </c>
      <c r="F8" s="185">
        <f t="shared" si="0"/>
        <v>0</v>
      </c>
      <c r="G8" s="64"/>
    </row>
    <row r="9" spans="1:8" ht="21.75" customHeight="1" thickBot="1">
      <c r="A9" s="271"/>
      <c r="B9" s="270"/>
      <c r="C9" s="121" t="s">
        <v>86</v>
      </c>
      <c r="D9" s="117">
        <v>0</v>
      </c>
      <c r="E9" s="117">
        <v>0</v>
      </c>
      <c r="F9" s="186">
        <f t="shared" si="0"/>
        <v>0</v>
      </c>
      <c r="G9" s="88"/>
      <c r="H9" s="44"/>
    </row>
    <row r="10" spans="1:8" ht="21.75" customHeight="1">
      <c r="A10" s="263" t="s">
        <v>70</v>
      </c>
      <c r="B10" s="275" t="s">
        <v>87</v>
      </c>
      <c r="C10" s="275"/>
      <c r="D10" s="129">
        <f>SUM(D11)</f>
        <v>3273600000</v>
      </c>
      <c r="E10" s="129">
        <f>SUM(E11)</f>
        <v>3273600000</v>
      </c>
      <c r="F10" s="183">
        <f t="shared" si="0"/>
        <v>0</v>
      </c>
      <c r="G10" s="153"/>
      <c r="H10" s="44"/>
    </row>
    <row r="11" spans="1:7" ht="21.75" customHeight="1">
      <c r="A11" s="264"/>
      <c r="B11" s="266" t="s">
        <v>70</v>
      </c>
      <c r="C11" s="157" t="s">
        <v>5</v>
      </c>
      <c r="D11" s="131">
        <f>SUM(D12:D13)</f>
        <v>3273600000</v>
      </c>
      <c r="E11" s="131">
        <f>SUM(E12:E13)</f>
        <v>3273600000</v>
      </c>
      <c r="F11" s="184">
        <f t="shared" si="0"/>
        <v>0</v>
      </c>
      <c r="G11" s="132"/>
    </row>
    <row r="12" spans="1:7" ht="21.75" customHeight="1">
      <c r="A12" s="264"/>
      <c r="B12" s="266"/>
      <c r="C12" s="83" t="s">
        <v>72</v>
      </c>
      <c r="D12" s="112">
        <v>3240000000</v>
      </c>
      <c r="E12" s="112">
        <v>3240000000</v>
      </c>
      <c r="F12" s="185">
        <f t="shared" si="0"/>
        <v>0</v>
      </c>
      <c r="G12" s="63"/>
    </row>
    <row r="13" spans="1:7" ht="21.75" customHeight="1" thickBot="1">
      <c r="A13" s="271"/>
      <c r="B13" s="268"/>
      <c r="C13" s="111" t="s">
        <v>73</v>
      </c>
      <c r="D13" s="117">
        <v>33600000</v>
      </c>
      <c r="E13" s="117">
        <v>33600000</v>
      </c>
      <c r="F13" s="186">
        <f t="shared" si="0"/>
        <v>0</v>
      </c>
      <c r="G13" s="87"/>
    </row>
    <row r="14" spans="1:7" ht="21.75" customHeight="1">
      <c r="A14" s="272" t="s">
        <v>74</v>
      </c>
      <c r="B14" s="275" t="s">
        <v>87</v>
      </c>
      <c r="C14" s="275"/>
      <c r="D14" s="129">
        <f>SUM(D15)</f>
        <v>0</v>
      </c>
      <c r="E14" s="129">
        <f>SUM(E15)</f>
        <v>0</v>
      </c>
      <c r="F14" s="183">
        <f t="shared" si="0"/>
        <v>0</v>
      </c>
      <c r="G14" s="153"/>
    </row>
    <row r="15" spans="1:7" ht="21.75" customHeight="1">
      <c r="A15" s="273"/>
      <c r="B15" s="266" t="s">
        <v>74</v>
      </c>
      <c r="C15" s="157" t="s">
        <v>5</v>
      </c>
      <c r="D15" s="131">
        <f>SUM(D16)</f>
        <v>0</v>
      </c>
      <c r="E15" s="131">
        <f>SUM(E16)</f>
        <v>0</v>
      </c>
      <c r="F15" s="184">
        <f t="shared" si="0"/>
        <v>0</v>
      </c>
      <c r="G15" s="132"/>
    </row>
    <row r="16" spans="1:7" ht="21.75" customHeight="1" thickBot="1">
      <c r="A16" s="274"/>
      <c r="B16" s="268"/>
      <c r="C16" s="111" t="s">
        <v>71</v>
      </c>
      <c r="D16" s="117">
        <v>0</v>
      </c>
      <c r="E16" s="117">
        <v>0</v>
      </c>
      <c r="F16" s="186">
        <f t="shared" si="0"/>
        <v>0</v>
      </c>
      <c r="G16" s="123"/>
    </row>
    <row r="17" spans="1:7" ht="21.75" customHeight="1">
      <c r="A17" s="272" t="s">
        <v>75</v>
      </c>
      <c r="B17" s="275" t="s">
        <v>21</v>
      </c>
      <c r="C17" s="275"/>
      <c r="D17" s="129">
        <f>SUM(D18)</f>
        <v>0</v>
      </c>
      <c r="E17" s="129">
        <f>SUM(E18)</f>
        <v>0</v>
      </c>
      <c r="F17" s="183">
        <f t="shared" si="0"/>
        <v>0</v>
      </c>
      <c r="G17" s="153"/>
    </row>
    <row r="18" spans="1:7" ht="21.75" customHeight="1">
      <c r="A18" s="273"/>
      <c r="B18" s="269" t="s">
        <v>75</v>
      </c>
      <c r="C18" s="157" t="s">
        <v>5</v>
      </c>
      <c r="D18" s="131">
        <f>SUM(D19:D20)</f>
        <v>0</v>
      </c>
      <c r="E18" s="131">
        <f>SUM(E19:E20)</f>
        <v>0</v>
      </c>
      <c r="F18" s="184">
        <f t="shared" si="0"/>
        <v>0</v>
      </c>
      <c r="G18" s="132"/>
    </row>
    <row r="19" spans="1:7" ht="21.75" customHeight="1">
      <c r="A19" s="273"/>
      <c r="B19" s="269"/>
      <c r="C19" s="83" t="s">
        <v>76</v>
      </c>
      <c r="D19" s="112">
        <v>0</v>
      </c>
      <c r="E19" s="112">
        <v>0</v>
      </c>
      <c r="F19" s="185">
        <f t="shared" si="0"/>
        <v>0</v>
      </c>
      <c r="G19" s="63"/>
    </row>
    <row r="20" spans="1:7" ht="21.75" customHeight="1" thickBot="1">
      <c r="A20" s="274"/>
      <c r="B20" s="270"/>
      <c r="C20" s="111" t="s">
        <v>77</v>
      </c>
      <c r="D20" s="117">
        <v>0</v>
      </c>
      <c r="E20" s="117">
        <v>0</v>
      </c>
      <c r="F20" s="186">
        <f t="shared" si="0"/>
        <v>0</v>
      </c>
      <c r="G20" s="87"/>
    </row>
    <row r="21" spans="1:7" ht="21.75" customHeight="1">
      <c r="A21" s="263" t="s">
        <v>78</v>
      </c>
      <c r="B21" s="275" t="s">
        <v>21</v>
      </c>
      <c r="C21" s="275"/>
      <c r="D21" s="129">
        <f>SUM(D22)</f>
        <v>0</v>
      </c>
      <c r="E21" s="129">
        <f>SUM(E22)</f>
        <v>0</v>
      </c>
      <c r="F21" s="183">
        <f t="shared" si="0"/>
        <v>0</v>
      </c>
      <c r="G21" s="153"/>
    </row>
    <row r="22" spans="1:7" s="43" customFormat="1" ht="21.75" customHeight="1">
      <c r="A22" s="264"/>
      <c r="B22" s="266" t="s">
        <v>78</v>
      </c>
      <c r="C22" s="157" t="s">
        <v>5</v>
      </c>
      <c r="D22" s="131">
        <f>SUM(D23:D25)</f>
        <v>0</v>
      </c>
      <c r="E22" s="131">
        <f>SUM(E23:E25)</f>
        <v>0</v>
      </c>
      <c r="F22" s="184">
        <f t="shared" si="0"/>
        <v>0</v>
      </c>
      <c r="G22" s="164"/>
    </row>
    <row r="23" spans="1:11" ht="21.75" customHeight="1">
      <c r="A23" s="264"/>
      <c r="B23" s="266"/>
      <c r="C23" s="84" t="s">
        <v>78</v>
      </c>
      <c r="D23" s="112">
        <v>0</v>
      </c>
      <c r="E23" s="112">
        <v>0</v>
      </c>
      <c r="F23" s="185">
        <f t="shared" si="0"/>
        <v>0</v>
      </c>
      <c r="G23" s="65"/>
      <c r="J23" s="29"/>
      <c r="K23" s="31"/>
    </row>
    <row r="24" spans="1:11" ht="21.75" customHeight="1">
      <c r="A24" s="264"/>
      <c r="B24" s="266"/>
      <c r="C24" s="84" t="s">
        <v>79</v>
      </c>
      <c r="D24" s="112">
        <v>0</v>
      </c>
      <c r="E24" s="112">
        <v>0</v>
      </c>
      <c r="F24" s="185">
        <f t="shared" si="0"/>
        <v>0</v>
      </c>
      <c r="G24" s="65"/>
      <c r="J24" s="32"/>
      <c r="K24" s="31"/>
    </row>
    <row r="25" spans="1:11" ht="21.75" customHeight="1" thickBot="1">
      <c r="A25" s="271"/>
      <c r="B25" s="268"/>
      <c r="C25" s="121"/>
      <c r="D25" s="117">
        <v>0</v>
      </c>
      <c r="E25" s="117">
        <v>0</v>
      </c>
      <c r="F25" s="186">
        <f t="shared" si="0"/>
        <v>0</v>
      </c>
      <c r="G25" s="123"/>
      <c r="J25" s="32"/>
      <c r="K25" s="31"/>
    </row>
    <row r="26" spans="1:7" ht="21.75" customHeight="1">
      <c r="A26" s="263" t="s">
        <v>80</v>
      </c>
      <c r="B26" s="275" t="s">
        <v>21</v>
      </c>
      <c r="C26" s="275"/>
      <c r="D26" s="129">
        <f>SUM(D27)</f>
        <v>206007</v>
      </c>
      <c r="E26" s="129">
        <f>SUM(E27)</f>
        <v>178347</v>
      </c>
      <c r="F26" s="183">
        <f t="shared" si="0"/>
        <v>-27660</v>
      </c>
      <c r="G26" s="153"/>
    </row>
    <row r="27" spans="1:7" ht="21.75" customHeight="1">
      <c r="A27" s="264"/>
      <c r="B27" s="266" t="s">
        <v>80</v>
      </c>
      <c r="C27" s="157" t="s">
        <v>5</v>
      </c>
      <c r="D27" s="131">
        <f>SUM(D28:D30)</f>
        <v>206007</v>
      </c>
      <c r="E27" s="131">
        <f>SUM(E28:E30)</f>
        <v>178347</v>
      </c>
      <c r="F27" s="184">
        <f t="shared" si="0"/>
        <v>-27660</v>
      </c>
      <c r="G27" s="132"/>
    </row>
    <row r="28" spans="1:7" ht="21.75" customHeight="1">
      <c r="A28" s="264"/>
      <c r="B28" s="266"/>
      <c r="C28" s="83" t="s">
        <v>81</v>
      </c>
      <c r="D28" s="112">
        <v>0</v>
      </c>
      <c r="E28" s="112">
        <v>0</v>
      </c>
      <c r="F28" s="185">
        <f t="shared" si="0"/>
        <v>0</v>
      </c>
      <c r="G28" s="66"/>
    </row>
    <row r="29" spans="1:10" ht="21.75" customHeight="1">
      <c r="A29" s="264"/>
      <c r="B29" s="266"/>
      <c r="C29" s="84" t="s">
        <v>82</v>
      </c>
      <c r="D29" s="112">
        <v>0</v>
      </c>
      <c r="E29" s="112">
        <v>0</v>
      </c>
      <c r="F29" s="185">
        <f t="shared" si="0"/>
        <v>0</v>
      </c>
      <c r="G29" s="65"/>
      <c r="I29" s="25"/>
      <c r="J29" s="26"/>
    </row>
    <row r="30" spans="1:10" ht="21.75" customHeight="1" thickBot="1">
      <c r="A30" s="265"/>
      <c r="B30" s="267"/>
      <c r="C30" s="85" t="s">
        <v>83</v>
      </c>
      <c r="D30" s="113">
        <v>206007</v>
      </c>
      <c r="E30" s="113">
        <v>178347</v>
      </c>
      <c r="F30" s="187">
        <f t="shared" si="0"/>
        <v>-27660</v>
      </c>
      <c r="G30" s="67"/>
      <c r="I30" s="25"/>
      <c r="J30" s="26"/>
    </row>
    <row r="31" spans="1:7" ht="12" thickTop="1">
      <c r="A31" s="45"/>
      <c r="B31" s="25"/>
      <c r="C31" s="25"/>
      <c r="D31" s="25"/>
      <c r="E31" s="25"/>
      <c r="F31" s="46"/>
      <c r="G31" s="68"/>
    </row>
    <row r="32" spans="1:7" ht="11.25">
      <c r="A32" s="45"/>
      <c r="B32" s="25"/>
      <c r="C32" s="25"/>
      <c r="D32" s="25"/>
      <c r="E32" s="25"/>
      <c r="F32" s="46"/>
      <c r="G32" s="68"/>
    </row>
    <row r="33" spans="1:7" ht="11.25">
      <c r="A33" s="45"/>
      <c r="B33" s="25"/>
      <c r="C33" s="25"/>
      <c r="D33" s="25"/>
      <c r="E33" s="47"/>
      <c r="F33" s="46"/>
      <c r="G33" s="68"/>
    </row>
    <row r="34" spans="1:7" ht="11.25">
      <c r="A34" s="45"/>
      <c r="B34" s="25"/>
      <c r="C34" s="25"/>
      <c r="D34" s="25"/>
      <c r="E34" s="47"/>
      <c r="F34" s="46"/>
      <c r="G34" s="68"/>
    </row>
    <row r="35" spans="1:11" s="21" customFormat="1" ht="11.25">
      <c r="A35" s="45"/>
      <c r="B35" s="25"/>
      <c r="C35" s="25"/>
      <c r="D35" s="25"/>
      <c r="E35" s="47"/>
      <c r="F35" s="46"/>
      <c r="G35" s="68"/>
      <c r="H35" s="20"/>
      <c r="I35" s="20"/>
      <c r="J35" s="20"/>
      <c r="K35" s="20"/>
    </row>
    <row r="36" spans="1:11" s="21" customFormat="1" ht="11.25">
      <c r="A36" s="45"/>
      <c r="B36" s="25"/>
      <c r="C36" s="25"/>
      <c r="D36" s="25"/>
      <c r="E36" s="47"/>
      <c r="F36" s="46"/>
      <c r="G36" s="68"/>
      <c r="H36" s="20"/>
      <c r="I36" s="20"/>
      <c r="J36" s="20"/>
      <c r="K36" s="20"/>
    </row>
    <row r="37" spans="1:11" s="21" customFormat="1" ht="11.25">
      <c r="A37" s="45"/>
      <c r="B37" s="25"/>
      <c r="C37" s="25"/>
      <c r="D37" s="25"/>
      <c r="E37" s="47"/>
      <c r="F37" s="46"/>
      <c r="G37" s="68"/>
      <c r="H37" s="20"/>
      <c r="I37" s="20"/>
      <c r="J37" s="20"/>
      <c r="K37" s="20"/>
    </row>
    <row r="38" spans="1:11" s="21" customFormat="1" ht="11.25">
      <c r="A38" s="45"/>
      <c r="B38" s="25"/>
      <c r="C38" s="25"/>
      <c r="D38" s="25"/>
      <c r="E38" s="47"/>
      <c r="F38" s="46"/>
      <c r="G38" s="68"/>
      <c r="H38" s="20"/>
      <c r="I38" s="20"/>
      <c r="J38" s="20"/>
      <c r="K38" s="20"/>
    </row>
    <row r="39" spans="1:11" s="21" customFormat="1" ht="11.25">
      <c r="A39" s="45"/>
      <c r="B39" s="25"/>
      <c r="C39" s="25"/>
      <c r="D39" s="25"/>
      <c r="E39" s="47"/>
      <c r="F39" s="46"/>
      <c r="G39" s="68"/>
      <c r="H39" s="20"/>
      <c r="I39" s="20"/>
      <c r="J39" s="20"/>
      <c r="K39" s="20"/>
    </row>
    <row r="40" spans="1:11" s="21" customFormat="1" ht="11.25">
      <c r="A40" s="45"/>
      <c r="B40" s="25"/>
      <c r="C40" s="25"/>
      <c r="D40" s="25"/>
      <c r="E40" s="47"/>
      <c r="F40" s="46"/>
      <c r="G40" s="68"/>
      <c r="H40" s="20"/>
      <c r="I40" s="20"/>
      <c r="J40" s="20"/>
      <c r="K40" s="20"/>
    </row>
    <row r="41" spans="1:11" s="21" customFormat="1" ht="11.25">
      <c r="A41" s="45"/>
      <c r="B41" s="25"/>
      <c r="C41" s="25"/>
      <c r="D41" s="25"/>
      <c r="E41" s="47"/>
      <c r="F41" s="46"/>
      <c r="G41" s="68"/>
      <c r="H41" s="20"/>
      <c r="I41" s="20"/>
      <c r="J41" s="20"/>
      <c r="K41" s="20"/>
    </row>
    <row r="42" spans="1:11" s="21" customFormat="1" ht="11.25">
      <c r="A42" s="45"/>
      <c r="B42" s="25"/>
      <c r="C42" s="25"/>
      <c r="D42" s="25"/>
      <c r="E42" s="47"/>
      <c r="F42" s="46"/>
      <c r="G42" s="68"/>
      <c r="H42" s="20"/>
      <c r="I42" s="20"/>
      <c r="J42" s="20"/>
      <c r="K42" s="20"/>
    </row>
    <row r="43" spans="1:11" s="21" customFormat="1" ht="11.25">
      <c r="A43" s="45"/>
      <c r="B43" s="25"/>
      <c r="C43" s="25"/>
      <c r="D43" s="25"/>
      <c r="E43" s="47"/>
      <c r="F43" s="46"/>
      <c r="G43" s="68"/>
      <c r="H43" s="20"/>
      <c r="I43" s="20"/>
      <c r="J43" s="20"/>
      <c r="K43" s="20"/>
    </row>
    <row r="44" spans="1:11" s="21" customFormat="1" ht="11.25">
      <c r="A44" s="43"/>
      <c r="B44" s="20"/>
      <c r="C44" s="20"/>
      <c r="D44" s="20"/>
      <c r="E44" s="27"/>
      <c r="G44" s="69"/>
      <c r="H44" s="20"/>
      <c r="I44" s="20"/>
      <c r="J44" s="20"/>
      <c r="K44" s="20"/>
    </row>
    <row r="45" spans="1:11" s="21" customFormat="1" ht="11.25">
      <c r="A45" s="43"/>
      <c r="B45" s="20"/>
      <c r="C45" s="20"/>
      <c r="D45" s="20"/>
      <c r="E45" s="27"/>
      <c r="G45" s="69"/>
      <c r="H45" s="20"/>
      <c r="I45" s="20"/>
      <c r="J45" s="20"/>
      <c r="K45" s="20"/>
    </row>
    <row r="46" spans="1:11" s="21" customFormat="1" ht="11.25">
      <c r="A46" s="43"/>
      <c r="B46" s="20"/>
      <c r="C46" s="20"/>
      <c r="D46" s="20"/>
      <c r="E46" s="27"/>
      <c r="G46" s="69"/>
      <c r="H46" s="20"/>
      <c r="I46" s="20"/>
      <c r="J46" s="20"/>
      <c r="K46" s="20"/>
    </row>
    <row r="47" spans="1:11" s="21" customFormat="1" ht="11.25">
      <c r="A47" s="43"/>
      <c r="B47" s="20"/>
      <c r="C47" s="20"/>
      <c r="D47" s="20"/>
      <c r="E47" s="27"/>
      <c r="G47" s="69"/>
      <c r="H47" s="20"/>
      <c r="I47" s="20"/>
      <c r="J47" s="20"/>
      <c r="K47" s="20"/>
    </row>
    <row r="48" spans="1:11" s="21" customFormat="1" ht="11.25">
      <c r="A48" s="43"/>
      <c r="B48" s="20"/>
      <c r="C48" s="20"/>
      <c r="D48" s="20"/>
      <c r="E48" s="27"/>
      <c r="G48" s="69"/>
      <c r="H48" s="20"/>
      <c r="I48" s="20"/>
      <c r="J48" s="20"/>
      <c r="K48" s="20"/>
    </row>
    <row r="49" spans="1:11" s="21" customFormat="1" ht="11.25">
      <c r="A49" s="43"/>
      <c r="B49" s="20"/>
      <c r="C49" s="20"/>
      <c r="D49" s="20"/>
      <c r="E49" s="27"/>
      <c r="G49" s="69"/>
      <c r="H49" s="20"/>
      <c r="I49" s="20"/>
      <c r="J49" s="20"/>
      <c r="K49" s="20"/>
    </row>
    <row r="50" spans="1:11" s="21" customFormat="1" ht="11.25">
      <c r="A50" s="43"/>
      <c r="B50" s="20"/>
      <c r="C50" s="20"/>
      <c r="D50" s="20"/>
      <c r="E50" s="27"/>
      <c r="G50" s="69"/>
      <c r="H50" s="20"/>
      <c r="I50" s="20"/>
      <c r="J50" s="20"/>
      <c r="K50" s="20"/>
    </row>
    <row r="51" spans="1:11" s="21" customFormat="1" ht="11.25">
      <c r="A51" s="43"/>
      <c r="B51" s="20"/>
      <c r="C51" s="20"/>
      <c r="D51" s="20"/>
      <c r="E51" s="27"/>
      <c r="G51" s="69"/>
      <c r="H51" s="20"/>
      <c r="I51" s="20"/>
      <c r="J51" s="20"/>
      <c r="K51" s="20"/>
    </row>
    <row r="52" spans="1:11" s="21" customFormat="1" ht="11.25">
      <c r="A52" s="43"/>
      <c r="B52" s="20"/>
      <c r="C52" s="20"/>
      <c r="D52" s="20"/>
      <c r="E52" s="27"/>
      <c r="G52" s="69"/>
      <c r="H52" s="20"/>
      <c r="I52" s="20"/>
      <c r="J52" s="20"/>
      <c r="K52" s="20"/>
    </row>
    <row r="53" spans="1:11" s="21" customFormat="1" ht="11.25">
      <c r="A53" s="43"/>
      <c r="B53" s="20"/>
      <c r="C53" s="20"/>
      <c r="D53" s="20"/>
      <c r="E53" s="27"/>
      <c r="G53" s="69"/>
      <c r="H53" s="20"/>
      <c r="I53" s="20"/>
      <c r="J53" s="20"/>
      <c r="K53" s="20"/>
    </row>
    <row r="54" spans="1:11" s="21" customFormat="1" ht="11.25">
      <c r="A54" s="43"/>
      <c r="B54" s="20"/>
      <c r="C54" s="20"/>
      <c r="D54" s="20"/>
      <c r="E54" s="27"/>
      <c r="G54" s="69"/>
      <c r="H54" s="20"/>
      <c r="I54" s="20"/>
      <c r="J54" s="20"/>
      <c r="K54" s="20"/>
    </row>
    <row r="55" spans="1:11" s="21" customFormat="1" ht="11.25">
      <c r="A55" s="43"/>
      <c r="B55" s="20"/>
      <c r="C55" s="20"/>
      <c r="D55" s="20"/>
      <c r="E55" s="27"/>
      <c r="G55" s="69"/>
      <c r="H55" s="20"/>
      <c r="I55" s="20"/>
      <c r="J55" s="20"/>
      <c r="K55" s="20"/>
    </row>
    <row r="56" spans="1:11" s="21" customFormat="1" ht="11.25">
      <c r="A56" s="43"/>
      <c r="B56" s="20"/>
      <c r="C56" s="20"/>
      <c r="D56" s="20"/>
      <c r="E56" s="27"/>
      <c r="G56" s="69"/>
      <c r="H56" s="20"/>
      <c r="I56" s="20"/>
      <c r="J56" s="20"/>
      <c r="K56" s="20"/>
    </row>
    <row r="57" spans="1:11" s="21" customFormat="1" ht="11.25">
      <c r="A57" s="43"/>
      <c r="B57" s="20"/>
      <c r="C57" s="20"/>
      <c r="D57" s="20"/>
      <c r="E57" s="27"/>
      <c r="G57" s="69"/>
      <c r="H57" s="20"/>
      <c r="I57" s="20"/>
      <c r="J57" s="20"/>
      <c r="K57" s="20"/>
    </row>
    <row r="58" spans="1:11" s="21" customFormat="1" ht="11.25">
      <c r="A58" s="43"/>
      <c r="B58" s="20"/>
      <c r="C58" s="20"/>
      <c r="D58" s="20"/>
      <c r="E58" s="27"/>
      <c r="G58" s="69"/>
      <c r="H58" s="20"/>
      <c r="I58" s="20"/>
      <c r="J58" s="20"/>
      <c r="K58" s="20"/>
    </row>
    <row r="59" spans="1:11" s="21" customFormat="1" ht="11.25">
      <c r="A59" s="43"/>
      <c r="B59" s="20"/>
      <c r="C59" s="20"/>
      <c r="D59" s="20"/>
      <c r="E59" s="27"/>
      <c r="G59" s="69"/>
      <c r="H59" s="20"/>
      <c r="I59" s="20"/>
      <c r="J59" s="20"/>
      <c r="K59" s="20"/>
    </row>
    <row r="60" spans="1:11" s="21" customFormat="1" ht="11.25">
      <c r="A60" s="43"/>
      <c r="B60" s="20"/>
      <c r="C60" s="20"/>
      <c r="D60" s="20"/>
      <c r="E60" s="27"/>
      <c r="G60" s="69"/>
      <c r="H60" s="20"/>
      <c r="I60" s="20"/>
      <c r="J60" s="20"/>
      <c r="K60" s="20"/>
    </row>
    <row r="61" spans="1:11" s="21" customFormat="1" ht="11.25">
      <c r="A61" s="43"/>
      <c r="B61" s="20"/>
      <c r="C61" s="20"/>
      <c r="D61" s="20"/>
      <c r="E61" s="27"/>
      <c r="G61" s="69"/>
      <c r="H61" s="20"/>
      <c r="I61" s="20"/>
      <c r="J61" s="20"/>
      <c r="K61" s="20"/>
    </row>
    <row r="62" spans="1:11" s="21" customFormat="1" ht="11.25">
      <c r="A62" s="43"/>
      <c r="B62" s="20"/>
      <c r="C62" s="20"/>
      <c r="D62" s="20"/>
      <c r="E62" s="27"/>
      <c r="G62" s="69"/>
      <c r="H62" s="20"/>
      <c r="I62" s="20"/>
      <c r="J62" s="20"/>
      <c r="K62" s="20"/>
    </row>
    <row r="63" spans="1:11" s="21" customFormat="1" ht="11.25">
      <c r="A63" s="43"/>
      <c r="B63" s="20"/>
      <c r="C63" s="20"/>
      <c r="D63" s="20"/>
      <c r="E63" s="27"/>
      <c r="G63" s="69"/>
      <c r="H63" s="20"/>
      <c r="I63" s="20"/>
      <c r="J63" s="20"/>
      <c r="K63" s="20"/>
    </row>
  </sheetData>
  <sheetProtection/>
  <mergeCells count="24">
    <mergeCell ref="B11:B13"/>
    <mergeCell ref="B15:B16"/>
    <mergeCell ref="B18:B20"/>
    <mergeCell ref="A10:A13"/>
    <mergeCell ref="B10:C10"/>
    <mergeCell ref="A2:C2"/>
    <mergeCell ref="F2:F3"/>
    <mergeCell ref="G2:G3"/>
    <mergeCell ref="E2:E3"/>
    <mergeCell ref="D2:D3"/>
    <mergeCell ref="B6:B9"/>
    <mergeCell ref="A5:A9"/>
    <mergeCell ref="A4:C4"/>
    <mergeCell ref="B5:C5"/>
    <mergeCell ref="B22:B25"/>
    <mergeCell ref="B27:B30"/>
    <mergeCell ref="A26:A30"/>
    <mergeCell ref="A21:A25"/>
    <mergeCell ref="A17:A20"/>
    <mergeCell ref="A14:A16"/>
    <mergeCell ref="B26:C26"/>
    <mergeCell ref="B14:C14"/>
    <mergeCell ref="B17:C17"/>
    <mergeCell ref="B21:C21"/>
  </mergeCells>
  <printOptions horizontalCentered="1"/>
  <pageMargins left="0.3937007874015748" right="0.3937007874015748" top="0.7874015748031497" bottom="0.2362204724409449" header="0" footer="0.1968503937007874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zoomScale="130" zoomScaleNormal="130" zoomScalePageLayoutView="60" workbookViewId="0" topLeftCell="A1">
      <selection activeCell="F4" sqref="F4:F61"/>
    </sheetView>
  </sheetViews>
  <sheetFormatPr defaultColWidth="8.88671875" defaultRowHeight="13.5"/>
  <cols>
    <col min="1" max="1" width="6.77734375" style="20" customWidth="1"/>
    <col min="2" max="2" width="7.77734375" style="20" customWidth="1"/>
    <col min="3" max="3" width="11.77734375" style="20" customWidth="1"/>
    <col min="4" max="5" width="15.77734375" style="27" customWidth="1"/>
    <col min="6" max="6" width="10.77734375" style="21" customWidth="1"/>
    <col min="7" max="7" width="13.77734375" style="41" customWidth="1"/>
    <col min="8" max="8" width="9.3359375" style="20" bestFit="1" customWidth="1"/>
    <col min="9" max="9" width="10.77734375" style="20" bestFit="1" customWidth="1"/>
    <col min="10" max="10" width="26.4453125" style="20" customWidth="1"/>
    <col min="11" max="11" width="13.21484375" style="20" customWidth="1"/>
    <col min="12" max="16384" width="8.88671875" style="20" customWidth="1"/>
  </cols>
  <sheetData>
    <row r="1" spans="1:7" ht="22.5" customHeight="1" thickBot="1">
      <c r="A1" s="42" t="s">
        <v>230</v>
      </c>
      <c r="B1" s="42"/>
      <c r="C1" s="42"/>
      <c r="D1" s="48"/>
      <c r="G1" s="40" t="s">
        <v>16</v>
      </c>
    </row>
    <row r="2" spans="1:7" s="49" customFormat="1" ht="21.75" customHeight="1" thickTop="1">
      <c r="A2" s="300" t="s">
        <v>9</v>
      </c>
      <c r="B2" s="301"/>
      <c r="C2" s="301"/>
      <c r="D2" s="297" t="s">
        <v>221</v>
      </c>
      <c r="E2" s="297" t="s">
        <v>223</v>
      </c>
      <c r="F2" s="293" t="s">
        <v>235</v>
      </c>
      <c r="G2" s="295" t="s">
        <v>105</v>
      </c>
    </row>
    <row r="3" spans="1:7" s="49" customFormat="1" ht="21.75" customHeight="1" thickBot="1">
      <c r="A3" s="127" t="s">
        <v>10</v>
      </c>
      <c r="B3" s="128" t="s">
        <v>11</v>
      </c>
      <c r="C3" s="128" t="s">
        <v>12</v>
      </c>
      <c r="D3" s="299"/>
      <c r="E3" s="298"/>
      <c r="F3" s="294"/>
      <c r="G3" s="296"/>
    </row>
    <row r="4" spans="1:7" s="49" customFormat="1" ht="21.75" customHeight="1" thickBot="1">
      <c r="A4" s="276" t="s">
        <v>22</v>
      </c>
      <c r="B4" s="277"/>
      <c r="C4" s="277"/>
      <c r="D4" s="143">
        <f>SUM(D5+D27+D32+D46+D49+D53+D57)</f>
        <v>3312000000</v>
      </c>
      <c r="E4" s="143">
        <f>SUM(E5+E27+E32+E46+E49+E53+E57)</f>
        <v>3559800000</v>
      </c>
      <c r="F4" s="182">
        <f aca="true" t="shared" si="0" ref="F4:F35">E4-D4</f>
        <v>247800000</v>
      </c>
      <c r="G4" s="148"/>
    </row>
    <row r="5" spans="1:7" s="49" customFormat="1" ht="21.75" customHeight="1">
      <c r="A5" s="263" t="s">
        <v>3</v>
      </c>
      <c r="B5" s="275" t="s">
        <v>21</v>
      </c>
      <c r="C5" s="275"/>
      <c r="D5" s="129">
        <f>SUM(D6+D14+D18)</f>
        <v>166923520</v>
      </c>
      <c r="E5" s="129">
        <f>SUM(E6+E14+E18)</f>
        <v>166923520</v>
      </c>
      <c r="F5" s="183">
        <f t="shared" si="0"/>
        <v>0</v>
      </c>
      <c r="G5" s="154"/>
    </row>
    <row r="6" spans="1:7" s="49" customFormat="1" ht="21.75" customHeight="1">
      <c r="A6" s="264"/>
      <c r="B6" s="269" t="s">
        <v>6</v>
      </c>
      <c r="C6" s="157" t="s">
        <v>5</v>
      </c>
      <c r="D6" s="131">
        <f>SUM(D7:D13)</f>
        <v>114979520</v>
      </c>
      <c r="E6" s="131">
        <f>SUM(E7:E13)</f>
        <v>114979520</v>
      </c>
      <c r="F6" s="184">
        <f t="shared" si="0"/>
        <v>0</v>
      </c>
      <c r="G6" s="165"/>
    </row>
    <row r="7" spans="1:8" s="49" customFormat="1" ht="21.75" customHeight="1">
      <c r="A7" s="264"/>
      <c r="B7" s="269"/>
      <c r="C7" s="83" t="s">
        <v>27</v>
      </c>
      <c r="D7" s="112">
        <v>79970520</v>
      </c>
      <c r="E7" s="112">
        <v>79970520</v>
      </c>
      <c r="F7" s="185">
        <f t="shared" si="0"/>
        <v>0</v>
      </c>
      <c r="G7" s="76"/>
      <c r="H7" s="58"/>
    </row>
    <row r="8" spans="1:7" s="49" customFormat="1" ht="21.75" customHeight="1">
      <c r="A8" s="264"/>
      <c r="B8" s="269"/>
      <c r="C8" s="83" t="s">
        <v>26</v>
      </c>
      <c r="D8" s="112">
        <v>0</v>
      </c>
      <c r="E8" s="112">
        <v>0</v>
      </c>
      <c r="F8" s="185">
        <f t="shared" si="0"/>
        <v>0</v>
      </c>
      <c r="G8" s="50"/>
    </row>
    <row r="9" spans="1:7" s="49" customFormat="1" ht="21.75" customHeight="1">
      <c r="A9" s="264"/>
      <c r="B9" s="269"/>
      <c r="C9" s="83" t="s">
        <v>20</v>
      </c>
      <c r="D9" s="112">
        <v>1000000</v>
      </c>
      <c r="E9" s="112">
        <v>1000000</v>
      </c>
      <c r="F9" s="185">
        <f t="shared" si="0"/>
        <v>0</v>
      </c>
      <c r="G9" s="77"/>
    </row>
    <row r="10" spans="1:7" s="49" customFormat="1" ht="21.75" customHeight="1">
      <c r="A10" s="264"/>
      <c r="B10" s="269"/>
      <c r="C10" s="83" t="s">
        <v>28</v>
      </c>
      <c r="D10" s="112">
        <v>10000000</v>
      </c>
      <c r="E10" s="112">
        <v>10000000</v>
      </c>
      <c r="F10" s="185">
        <f t="shared" si="0"/>
        <v>0</v>
      </c>
      <c r="G10" s="76"/>
    </row>
    <row r="11" spans="1:7" s="49" customFormat="1" ht="21.75" customHeight="1">
      <c r="A11" s="264"/>
      <c r="B11" s="269"/>
      <c r="C11" s="84" t="s">
        <v>29</v>
      </c>
      <c r="D11" s="112">
        <v>7299840</v>
      </c>
      <c r="E11" s="112">
        <v>7299840</v>
      </c>
      <c r="F11" s="185">
        <f t="shared" si="0"/>
        <v>0</v>
      </c>
      <c r="G11" s="76"/>
    </row>
    <row r="12" spans="1:7" s="49" customFormat="1" ht="21.75" customHeight="1">
      <c r="A12" s="264"/>
      <c r="B12" s="269"/>
      <c r="C12" s="84" t="s">
        <v>61</v>
      </c>
      <c r="D12" s="112">
        <v>15893160</v>
      </c>
      <c r="E12" s="112">
        <v>15893160</v>
      </c>
      <c r="F12" s="185">
        <f t="shared" si="0"/>
        <v>0</v>
      </c>
      <c r="G12" s="76"/>
    </row>
    <row r="13" spans="1:7" s="49" customFormat="1" ht="21.75" customHeight="1">
      <c r="A13" s="264"/>
      <c r="B13" s="269"/>
      <c r="C13" s="84" t="s">
        <v>30</v>
      </c>
      <c r="D13" s="112">
        <v>816000</v>
      </c>
      <c r="E13" s="112">
        <v>816000</v>
      </c>
      <c r="F13" s="185">
        <f t="shared" si="0"/>
        <v>0</v>
      </c>
      <c r="G13" s="77"/>
    </row>
    <row r="14" spans="1:7" s="49" customFormat="1" ht="21.75" customHeight="1">
      <c r="A14" s="264"/>
      <c r="B14" s="266" t="s">
        <v>18</v>
      </c>
      <c r="C14" s="157" t="s">
        <v>5</v>
      </c>
      <c r="D14" s="131">
        <f>SUM(D15:D17)</f>
        <v>3500000</v>
      </c>
      <c r="E14" s="131">
        <f>SUM(E15:E17)</f>
        <v>3500000</v>
      </c>
      <c r="F14" s="184">
        <f t="shared" si="0"/>
        <v>0</v>
      </c>
      <c r="G14" s="165"/>
    </row>
    <row r="15" spans="1:7" s="49" customFormat="1" ht="21.75" customHeight="1">
      <c r="A15" s="264"/>
      <c r="B15" s="266"/>
      <c r="C15" s="83" t="s">
        <v>7</v>
      </c>
      <c r="D15" s="112">
        <v>2000000</v>
      </c>
      <c r="E15" s="112">
        <v>2000000</v>
      </c>
      <c r="F15" s="185">
        <f t="shared" si="0"/>
        <v>0</v>
      </c>
      <c r="G15" s="77"/>
    </row>
    <row r="16" spans="1:7" s="49" customFormat="1" ht="21.75" customHeight="1">
      <c r="A16" s="264"/>
      <c r="B16" s="266"/>
      <c r="C16" s="83" t="s">
        <v>31</v>
      </c>
      <c r="D16" s="112">
        <v>0</v>
      </c>
      <c r="E16" s="112">
        <v>0</v>
      </c>
      <c r="F16" s="185">
        <f t="shared" si="0"/>
        <v>0</v>
      </c>
      <c r="G16" s="77"/>
    </row>
    <row r="17" spans="1:7" s="49" customFormat="1" ht="21.75" customHeight="1">
      <c r="A17" s="264"/>
      <c r="B17" s="266"/>
      <c r="C17" s="83" t="s">
        <v>32</v>
      </c>
      <c r="D17" s="112">
        <v>1500000</v>
      </c>
      <c r="E17" s="112">
        <v>1500000</v>
      </c>
      <c r="F17" s="185">
        <f t="shared" si="0"/>
        <v>0</v>
      </c>
      <c r="G17" s="77"/>
    </row>
    <row r="18" spans="1:7" s="49" customFormat="1" ht="21.75" customHeight="1">
      <c r="A18" s="264"/>
      <c r="B18" s="269" t="s">
        <v>13</v>
      </c>
      <c r="C18" s="157" t="s">
        <v>5</v>
      </c>
      <c r="D18" s="131">
        <f>SUM(D19:D26)</f>
        <v>48444000</v>
      </c>
      <c r="E18" s="131">
        <f>SUM(E19:E26)</f>
        <v>48444000</v>
      </c>
      <c r="F18" s="184">
        <f t="shared" si="0"/>
        <v>0</v>
      </c>
      <c r="G18" s="165"/>
    </row>
    <row r="19" spans="1:7" s="49" customFormat="1" ht="21.75" customHeight="1">
      <c r="A19" s="264"/>
      <c r="B19" s="269"/>
      <c r="C19" s="83" t="s">
        <v>33</v>
      </c>
      <c r="D19" s="112">
        <v>1800000</v>
      </c>
      <c r="E19" s="112">
        <v>1800000</v>
      </c>
      <c r="F19" s="185">
        <f t="shared" si="0"/>
        <v>0</v>
      </c>
      <c r="G19" s="76"/>
    </row>
    <row r="20" spans="1:7" s="49" customFormat="1" ht="21.75" customHeight="1">
      <c r="A20" s="264"/>
      <c r="B20" s="269"/>
      <c r="C20" s="83" t="s">
        <v>40</v>
      </c>
      <c r="D20" s="112">
        <v>1200000</v>
      </c>
      <c r="E20" s="112">
        <v>1200000</v>
      </c>
      <c r="F20" s="185">
        <f t="shared" si="0"/>
        <v>0</v>
      </c>
      <c r="G20" s="76"/>
    </row>
    <row r="21" spans="1:10" s="49" customFormat="1" ht="21.75" customHeight="1">
      <c r="A21" s="264"/>
      <c r="B21" s="269"/>
      <c r="C21" s="84" t="s">
        <v>34</v>
      </c>
      <c r="D21" s="112">
        <v>1584000</v>
      </c>
      <c r="E21" s="112">
        <v>1584000</v>
      </c>
      <c r="F21" s="185">
        <f t="shared" si="0"/>
        <v>0</v>
      </c>
      <c r="G21" s="76"/>
      <c r="J21" s="51"/>
    </row>
    <row r="22" spans="1:7" s="49" customFormat="1" ht="21.75" customHeight="1">
      <c r="A22" s="264"/>
      <c r="B22" s="269"/>
      <c r="C22" s="83" t="s">
        <v>35</v>
      </c>
      <c r="D22" s="112">
        <v>0</v>
      </c>
      <c r="E22" s="112">
        <v>0</v>
      </c>
      <c r="F22" s="185">
        <f t="shared" si="0"/>
        <v>0</v>
      </c>
      <c r="G22" s="77"/>
    </row>
    <row r="23" spans="1:10" s="49" customFormat="1" ht="21.75" customHeight="1">
      <c r="A23" s="264"/>
      <c r="B23" s="269"/>
      <c r="C23" s="83" t="s">
        <v>14</v>
      </c>
      <c r="D23" s="112">
        <v>1500000</v>
      </c>
      <c r="E23" s="112">
        <v>1500000</v>
      </c>
      <c r="F23" s="185">
        <f t="shared" si="0"/>
        <v>0</v>
      </c>
      <c r="G23" s="77"/>
      <c r="J23" s="26"/>
    </row>
    <row r="24" spans="1:7" s="49" customFormat="1" ht="21.75" customHeight="1">
      <c r="A24" s="264"/>
      <c r="B24" s="269"/>
      <c r="C24" s="83" t="s">
        <v>36</v>
      </c>
      <c r="D24" s="112">
        <v>2400000</v>
      </c>
      <c r="E24" s="112">
        <v>2400000</v>
      </c>
      <c r="F24" s="185">
        <f t="shared" si="0"/>
        <v>0</v>
      </c>
      <c r="G24" s="76"/>
    </row>
    <row r="25" spans="1:7" s="49" customFormat="1" ht="21.75" customHeight="1">
      <c r="A25" s="264"/>
      <c r="B25" s="269"/>
      <c r="C25" s="83" t="s">
        <v>88</v>
      </c>
      <c r="D25" s="112">
        <v>0</v>
      </c>
      <c r="E25" s="112">
        <v>0</v>
      </c>
      <c r="F25" s="185">
        <f t="shared" si="0"/>
        <v>0</v>
      </c>
      <c r="G25" s="76"/>
    </row>
    <row r="26" spans="1:7" s="49" customFormat="1" ht="21.75" customHeight="1" thickBot="1">
      <c r="A26" s="271"/>
      <c r="B26" s="270"/>
      <c r="C26" s="111" t="s">
        <v>19</v>
      </c>
      <c r="D26" s="117">
        <v>39960000</v>
      </c>
      <c r="E26" s="117">
        <v>39960000</v>
      </c>
      <c r="F26" s="186">
        <f t="shared" si="0"/>
        <v>0</v>
      </c>
      <c r="G26" s="120"/>
    </row>
    <row r="27" spans="1:7" s="49" customFormat="1" ht="21.75" customHeight="1">
      <c r="A27" s="272" t="s">
        <v>17</v>
      </c>
      <c r="B27" s="275" t="s">
        <v>21</v>
      </c>
      <c r="C27" s="275"/>
      <c r="D27" s="129">
        <f>D28</f>
        <v>7000000</v>
      </c>
      <c r="E27" s="129">
        <f>E28</f>
        <v>7000000</v>
      </c>
      <c r="F27" s="183">
        <f t="shared" si="0"/>
        <v>0</v>
      </c>
      <c r="G27" s="155"/>
    </row>
    <row r="28" spans="1:7" s="49" customFormat="1" ht="21.75" customHeight="1">
      <c r="A28" s="273"/>
      <c r="B28" s="269" t="s">
        <v>15</v>
      </c>
      <c r="C28" s="157" t="s">
        <v>5</v>
      </c>
      <c r="D28" s="131">
        <f>SUM(D29:D31)</f>
        <v>7000000</v>
      </c>
      <c r="E28" s="131">
        <f>SUM(E29:E31)</f>
        <v>7000000</v>
      </c>
      <c r="F28" s="184">
        <f t="shared" si="0"/>
        <v>0</v>
      </c>
      <c r="G28" s="166"/>
    </row>
    <row r="29" spans="1:7" s="49" customFormat="1" ht="21.75" customHeight="1">
      <c r="A29" s="273"/>
      <c r="B29" s="269"/>
      <c r="C29" s="83" t="s">
        <v>37</v>
      </c>
      <c r="D29" s="112">
        <v>1000000</v>
      </c>
      <c r="E29" s="112">
        <v>1000000</v>
      </c>
      <c r="F29" s="196">
        <f t="shared" si="0"/>
        <v>0</v>
      </c>
      <c r="G29" s="77"/>
    </row>
    <row r="30" spans="1:7" s="49" customFormat="1" ht="21.75" customHeight="1">
      <c r="A30" s="273"/>
      <c r="B30" s="269"/>
      <c r="C30" s="83" t="s">
        <v>38</v>
      </c>
      <c r="D30" s="112">
        <v>6000000</v>
      </c>
      <c r="E30" s="112">
        <v>6000000</v>
      </c>
      <c r="F30" s="196">
        <f t="shared" si="0"/>
        <v>0</v>
      </c>
      <c r="G30" s="77"/>
    </row>
    <row r="31" spans="1:7" s="49" customFormat="1" ht="21.75" customHeight="1" thickBot="1">
      <c r="A31" s="274"/>
      <c r="B31" s="270"/>
      <c r="C31" s="121" t="s">
        <v>39</v>
      </c>
      <c r="D31" s="117">
        <v>0</v>
      </c>
      <c r="E31" s="117">
        <v>0</v>
      </c>
      <c r="F31" s="197">
        <f t="shared" si="0"/>
        <v>0</v>
      </c>
      <c r="G31" s="122"/>
    </row>
    <row r="32" spans="1:7" s="49" customFormat="1" ht="21.75" customHeight="1">
      <c r="A32" s="263" t="s">
        <v>68</v>
      </c>
      <c r="B32" s="275" t="s">
        <v>21</v>
      </c>
      <c r="C32" s="275"/>
      <c r="D32" s="129">
        <f>D33</f>
        <v>3134937480</v>
      </c>
      <c r="E32" s="129">
        <f>E33</f>
        <v>3134937480</v>
      </c>
      <c r="F32" s="183">
        <f t="shared" si="0"/>
        <v>0</v>
      </c>
      <c r="G32" s="155"/>
    </row>
    <row r="33" spans="1:7" s="52" customFormat="1" ht="21.75" customHeight="1">
      <c r="A33" s="264"/>
      <c r="B33" s="286" t="s">
        <v>100</v>
      </c>
      <c r="C33" s="157" t="s">
        <v>5</v>
      </c>
      <c r="D33" s="131">
        <f>SUM(D34:D45)</f>
        <v>3134937480</v>
      </c>
      <c r="E33" s="131">
        <f>SUM(E34:E45)</f>
        <v>3134937480</v>
      </c>
      <c r="F33" s="184">
        <f t="shared" si="0"/>
        <v>0</v>
      </c>
      <c r="G33" s="166"/>
    </row>
    <row r="34" spans="1:11" s="49" customFormat="1" ht="21.75" customHeight="1">
      <c r="A34" s="264"/>
      <c r="B34" s="286"/>
      <c r="C34" s="84" t="s">
        <v>66</v>
      </c>
      <c r="D34" s="112">
        <v>2252277240</v>
      </c>
      <c r="E34" s="112">
        <v>2252277240</v>
      </c>
      <c r="F34" s="185">
        <f t="shared" si="0"/>
        <v>0</v>
      </c>
      <c r="G34" s="76"/>
      <c r="J34" s="29"/>
      <c r="K34" s="53"/>
    </row>
    <row r="35" spans="1:11" s="49" customFormat="1" ht="21.75" customHeight="1">
      <c r="A35" s="264"/>
      <c r="B35" s="286"/>
      <c r="C35" s="84" t="s">
        <v>67</v>
      </c>
      <c r="D35" s="112">
        <v>75000000</v>
      </c>
      <c r="E35" s="112">
        <v>75000000</v>
      </c>
      <c r="F35" s="185">
        <f t="shared" si="0"/>
        <v>0</v>
      </c>
      <c r="G35" s="76"/>
      <c r="J35" s="32"/>
      <c r="K35" s="53"/>
    </row>
    <row r="36" spans="1:11" s="49" customFormat="1" ht="21.75" customHeight="1">
      <c r="A36" s="264"/>
      <c r="B36" s="286"/>
      <c r="C36" s="83" t="s">
        <v>41</v>
      </c>
      <c r="D36" s="112">
        <v>33600000</v>
      </c>
      <c r="E36" s="112">
        <v>33600000</v>
      </c>
      <c r="F36" s="185">
        <f aca="true" t="shared" si="1" ref="F36:F61">E36-D36</f>
        <v>0</v>
      </c>
      <c r="G36" s="76"/>
      <c r="J36" s="34"/>
      <c r="K36" s="53"/>
    </row>
    <row r="37" spans="1:11" s="49" customFormat="1" ht="21.75" customHeight="1">
      <c r="A37" s="264"/>
      <c r="B37" s="286"/>
      <c r="C37" s="84" t="s">
        <v>63</v>
      </c>
      <c r="D37" s="112">
        <v>206199960</v>
      </c>
      <c r="E37" s="112">
        <v>206199960</v>
      </c>
      <c r="F37" s="185">
        <f t="shared" si="1"/>
        <v>0</v>
      </c>
      <c r="G37" s="76"/>
      <c r="J37" s="39"/>
      <c r="K37" s="53"/>
    </row>
    <row r="38" spans="1:11" s="49" customFormat="1" ht="21.75" customHeight="1">
      <c r="A38" s="264"/>
      <c r="B38" s="286"/>
      <c r="C38" s="84" t="s">
        <v>62</v>
      </c>
      <c r="D38" s="112">
        <v>464405280</v>
      </c>
      <c r="E38" s="112">
        <v>464405280</v>
      </c>
      <c r="F38" s="185">
        <f t="shared" si="1"/>
        <v>0</v>
      </c>
      <c r="G38" s="76"/>
      <c r="J38" s="39"/>
      <c r="K38" s="53"/>
    </row>
    <row r="39" spans="1:11" s="49" customFormat="1" ht="21.75" customHeight="1">
      <c r="A39" s="264"/>
      <c r="B39" s="286"/>
      <c r="C39" s="83" t="s">
        <v>42</v>
      </c>
      <c r="D39" s="112">
        <v>2315000</v>
      </c>
      <c r="E39" s="112">
        <v>2315000</v>
      </c>
      <c r="F39" s="185">
        <f t="shared" si="1"/>
        <v>0</v>
      </c>
      <c r="G39" s="76"/>
      <c r="J39" s="32"/>
      <c r="K39" s="53"/>
    </row>
    <row r="40" spans="1:11" s="49" customFormat="1" ht="21.75" customHeight="1">
      <c r="A40" s="264"/>
      <c r="B40" s="286"/>
      <c r="C40" s="83" t="s">
        <v>43</v>
      </c>
      <c r="D40" s="112">
        <v>12000000</v>
      </c>
      <c r="E40" s="112">
        <v>12000000</v>
      </c>
      <c r="F40" s="185">
        <f t="shared" si="1"/>
        <v>0</v>
      </c>
      <c r="G40" s="77"/>
      <c r="J40" s="32"/>
      <c r="K40" s="53"/>
    </row>
    <row r="41" spans="1:11" s="49" customFormat="1" ht="21.75" customHeight="1">
      <c r="A41" s="264"/>
      <c r="B41" s="286"/>
      <c r="C41" s="83" t="s">
        <v>44</v>
      </c>
      <c r="D41" s="112">
        <v>7500000</v>
      </c>
      <c r="E41" s="112">
        <v>7500000</v>
      </c>
      <c r="F41" s="185">
        <f t="shared" si="1"/>
        <v>0</v>
      </c>
      <c r="G41" s="77"/>
      <c r="J41" s="32"/>
      <c r="K41" s="53"/>
    </row>
    <row r="42" spans="1:11" s="49" customFormat="1" ht="21.75" customHeight="1">
      <c r="A42" s="264"/>
      <c r="B42" s="286"/>
      <c r="C42" s="84" t="s">
        <v>64</v>
      </c>
      <c r="D42" s="112">
        <v>6500000</v>
      </c>
      <c r="E42" s="112">
        <v>6500000</v>
      </c>
      <c r="F42" s="185">
        <f t="shared" si="1"/>
        <v>0</v>
      </c>
      <c r="G42" s="77"/>
      <c r="J42" s="32"/>
      <c r="K42" s="53"/>
    </row>
    <row r="43" spans="1:11" s="49" customFormat="1" ht="21.75" customHeight="1">
      <c r="A43" s="264"/>
      <c r="B43" s="286"/>
      <c r="C43" s="83" t="s">
        <v>45</v>
      </c>
      <c r="D43" s="112">
        <v>5140000</v>
      </c>
      <c r="E43" s="112">
        <v>5140000</v>
      </c>
      <c r="F43" s="185">
        <f t="shared" si="1"/>
        <v>0</v>
      </c>
      <c r="G43" s="77"/>
      <c r="J43" s="32"/>
      <c r="K43" s="53"/>
    </row>
    <row r="44" spans="1:11" s="49" customFormat="1" ht="21.75" customHeight="1">
      <c r="A44" s="264"/>
      <c r="B44" s="286"/>
      <c r="C44" s="83" t="s">
        <v>46</v>
      </c>
      <c r="D44" s="112">
        <v>70000000</v>
      </c>
      <c r="E44" s="112">
        <v>70000000</v>
      </c>
      <c r="F44" s="185">
        <f t="shared" si="1"/>
        <v>0</v>
      </c>
      <c r="G44" s="76"/>
      <c r="J44" s="32"/>
      <c r="K44" s="53"/>
    </row>
    <row r="45" spans="1:11" s="49" customFormat="1" ht="21.75" customHeight="1" thickBot="1">
      <c r="A45" s="271"/>
      <c r="B45" s="287"/>
      <c r="C45" s="121" t="s">
        <v>65</v>
      </c>
      <c r="D45" s="117">
        <v>0</v>
      </c>
      <c r="E45" s="117">
        <v>0</v>
      </c>
      <c r="F45" s="186">
        <f t="shared" si="1"/>
        <v>0</v>
      </c>
      <c r="G45" s="122"/>
      <c r="J45" s="32"/>
      <c r="K45" s="53"/>
    </row>
    <row r="46" spans="1:11" s="49" customFormat="1" ht="21.75" customHeight="1">
      <c r="A46" s="272" t="s">
        <v>48</v>
      </c>
      <c r="B46" s="275" t="s">
        <v>50</v>
      </c>
      <c r="C46" s="275"/>
      <c r="D46" s="129">
        <f>SUM(D47)</f>
        <v>0</v>
      </c>
      <c r="E46" s="129">
        <f>SUM(E47)</f>
        <v>247827660</v>
      </c>
      <c r="F46" s="183">
        <f t="shared" si="1"/>
        <v>247827660</v>
      </c>
      <c r="G46" s="155"/>
      <c r="J46" s="32"/>
      <c r="K46" s="53"/>
    </row>
    <row r="47" spans="1:11" s="49" customFormat="1" ht="21.75" customHeight="1">
      <c r="A47" s="273"/>
      <c r="B47" s="266" t="s">
        <v>54</v>
      </c>
      <c r="C47" s="157" t="s">
        <v>5</v>
      </c>
      <c r="D47" s="131">
        <f>SUM(D48)</f>
        <v>0</v>
      </c>
      <c r="E47" s="131">
        <f>SUM(E48)</f>
        <v>247827660</v>
      </c>
      <c r="F47" s="184">
        <f t="shared" si="1"/>
        <v>247827660</v>
      </c>
      <c r="G47" s="166"/>
      <c r="J47" s="54"/>
      <c r="K47" s="54"/>
    </row>
    <row r="48" spans="1:7" s="49" customFormat="1" ht="21.75" customHeight="1" thickBot="1">
      <c r="A48" s="274"/>
      <c r="B48" s="268"/>
      <c r="C48" s="121" t="s">
        <v>47</v>
      </c>
      <c r="D48" s="117">
        <v>0</v>
      </c>
      <c r="E48" s="117">
        <v>247827660</v>
      </c>
      <c r="F48" s="186">
        <f t="shared" si="1"/>
        <v>247827660</v>
      </c>
      <c r="G48" s="122"/>
    </row>
    <row r="49" spans="1:7" s="49" customFormat="1" ht="21.75" customHeight="1">
      <c r="A49" s="263" t="s">
        <v>49</v>
      </c>
      <c r="B49" s="275" t="s">
        <v>21</v>
      </c>
      <c r="C49" s="275"/>
      <c r="D49" s="129">
        <f>SUM(D50)</f>
        <v>0</v>
      </c>
      <c r="E49" s="129">
        <f>SUM(E50)</f>
        <v>0</v>
      </c>
      <c r="F49" s="183">
        <f t="shared" si="1"/>
        <v>0</v>
      </c>
      <c r="G49" s="155"/>
    </row>
    <row r="50" spans="1:7" s="49" customFormat="1" ht="21.75" customHeight="1">
      <c r="A50" s="264"/>
      <c r="B50" s="266" t="s">
        <v>55</v>
      </c>
      <c r="C50" s="157" t="s">
        <v>23</v>
      </c>
      <c r="D50" s="131">
        <f>SUM(D51:D52)</f>
        <v>0</v>
      </c>
      <c r="E50" s="131">
        <f>SUM(E51:E52)</f>
        <v>0</v>
      </c>
      <c r="F50" s="184">
        <f t="shared" si="1"/>
        <v>0</v>
      </c>
      <c r="G50" s="166"/>
    </row>
    <row r="51" spans="1:7" s="49" customFormat="1" ht="21.75" customHeight="1">
      <c r="A51" s="264"/>
      <c r="B51" s="266"/>
      <c r="C51" s="83" t="s">
        <v>51</v>
      </c>
      <c r="D51" s="112">
        <v>0</v>
      </c>
      <c r="E51" s="112">
        <v>0</v>
      </c>
      <c r="F51" s="185">
        <f t="shared" si="1"/>
        <v>0</v>
      </c>
      <c r="G51" s="86"/>
    </row>
    <row r="52" spans="1:9" s="49" customFormat="1" ht="21.75" customHeight="1" thickBot="1">
      <c r="A52" s="271"/>
      <c r="B52" s="268"/>
      <c r="C52" s="111" t="s">
        <v>52</v>
      </c>
      <c r="D52" s="117">
        <v>0</v>
      </c>
      <c r="E52" s="117">
        <v>0</v>
      </c>
      <c r="F52" s="186">
        <f t="shared" si="1"/>
        <v>0</v>
      </c>
      <c r="G52" s="122"/>
      <c r="I52" s="38"/>
    </row>
    <row r="53" spans="1:7" s="49" customFormat="1" ht="21.75" customHeight="1">
      <c r="A53" s="263" t="s">
        <v>53</v>
      </c>
      <c r="B53" s="275" t="s">
        <v>25</v>
      </c>
      <c r="C53" s="275"/>
      <c r="D53" s="129">
        <f>SUM(D54)</f>
        <v>1139000</v>
      </c>
      <c r="E53" s="129">
        <f>SUM(E54)</f>
        <v>1111340</v>
      </c>
      <c r="F53" s="183">
        <f t="shared" si="1"/>
        <v>-27660</v>
      </c>
      <c r="G53" s="155"/>
    </row>
    <row r="54" spans="1:7" s="49" customFormat="1" ht="21.75" customHeight="1">
      <c r="A54" s="264"/>
      <c r="B54" s="266" t="s">
        <v>53</v>
      </c>
      <c r="C54" s="157" t="s">
        <v>24</v>
      </c>
      <c r="D54" s="131">
        <f>SUM(D55:D56)</f>
        <v>1139000</v>
      </c>
      <c r="E54" s="131">
        <f>SUM(E55:E56)</f>
        <v>1111340</v>
      </c>
      <c r="F54" s="184">
        <f t="shared" si="1"/>
        <v>-27660</v>
      </c>
      <c r="G54" s="166"/>
    </row>
    <row r="55" spans="1:7" s="49" customFormat="1" ht="21.75" customHeight="1">
      <c r="A55" s="264"/>
      <c r="B55" s="266"/>
      <c r="C55" s="83" t="s">
        <v>53</v>
      </c>
      <c r="D55" s="112">
        <v>500000</v>
      </c>
      <c r="E55" s="112">
        <v>500000</v>
      </c>
      <c r="F55" s="185">
        <f t="shared" si="1"/>
        <v>0</v>
      </c>
      <c r="G55" s="78"/>
    </row>
    <row r="56" spans="1:10" s="49" customFormat="1" ht="21.75" customHeight="1" thickBot="1">
      <c r="A56" s="271"/>
      <c r="B56" s="268"/>
      <c r="C56" s="121" t="s">
        <v>56</v>
      </c>
      <c r="D56" s="117">
        <v>639000</v>
      </c>
      <c r="E56" s="117">
        <v>611340</v>
      </c>
      <c r="F56" s="186">
        <f t="shared" si="1"/>
        <v>-27660</v>
      </c>
      <c r="G56" s="120"/>
      <c r="I56" s="54"/>
      <c r="J56" s="26"/>
    </row>
    <row r="57" spans="1:7" s="49" customFormat="1" ht="21.75" customHeight="1">
      <c r="A57" s="263" t="s">
        <v>57</v>
      </c>
      <c r="B57" s="285" t="s">
        <v>25</v>
      </c>
      <c r="C57" s="285"/>
      <c r="D57" s="129">
        <f>SUM(D58)</f>
        <v>2000000</v>
      </c>
      <c r="E57" s="129">
        <f>SUM(E58)</f>
        <v>2000000</v>
      </c>
      <c r="F57" s="183">
        <f t="shared" si="1"/>
        <v>0</v>
      </c>
      <c r="G57" s="155"/>
    </row>
    <row r="58" spans="1:7" s="49" customFormat="1" ht="21.75" customHeight="1">
      <c r="A58" s="264"/>
      <c r="B58" s="266" t="s">
        <v>58</v>
      </c>
      <c r="C58" s="157" t="s">
        <v>24</v>
      </c>
      <c r="D58" s="131">
        <f>SUM(D59:D61)</f>
        <v>2000000</v>
      </c>
      <c r="E58" s="131">
        <f>SUM(E59:E61)</f>
        <v>2000000</v>
      </c>
      <c r="F58" s="184">
        <f t="shared" si="1"/>
        <v>0</v>
      </c>
      <c r="G58" s="166"/>
    </row>
    <row r="59" spans="1:7" s="49" customFormat="1" ht="21.75" customHeight="1">
      <c r="A59" s="264"/>
      <c r="B59" s="266"/>
      <c r="C59" s="83" t="s">
        <v>57</v>
      </c>
      <c r="D59" s="112">
        <v>1200000</v>
      </c>
      <c r="E59" s="112">
        <v>1200000</v>
      </c>
      <c r="F59" s="185">
        <f t="shared" si="1"/>
        <v>0</v>
      </c>
      <c r="G59" s="78"/>
    </row>
    <row r="60" spans="1:7" s="49" customFormat="1" ht="21.75" customHeight="1">
      <c r="A60" s="264"/>
      <c r="B60" s="266"/>
      <c r="C60" s="84" t="s">
        <v>59</v>
      </c>
      <c r="D60" s="112">
        <v>800000</v>
      </c>
      <c r="E60" s="112">
        <v>800000</v>
      </c>
      <c r="F60" s="185">
        <f t="shared" si="1"/>
        <v>0</v>
      </c>
      <c r="G60" s="76"/>
    </row>
    <row r="61" spans="1:10" s="49" customFormat="1" ht="21.75" customHeight="1" thickBot="1">
      <c r="A61" s="265"/>
      <c r="B61" s="267"/>
      <c r="C61" s="85" t="s">
        <v>60</v>
      </c>
      <c r="D61" s="113">
        <v>0</v>
      </c>
      <c r="E61" s="113">
        <v>0</v>
      </c>
      <c r="F61" s="187">
        <f t="shared" si="1"/>
        <v>0</v>
      </c>
      <c r="G61" s="79"/>
      <c r="I61" s="54"/>
      <c r="J61" s="26"/>
    </row>
    <row r="62" spans="4:7" s="49" customFormat="1" ht="23.25" customHeight="1" thickTop="1">
      <c r="D62" s="55"/>
      <c r="E62" s="55"/>
      <c r="F62" s="56"/>
      <c r="G62" s="57"/>
    </row>
    <row r="77" spans="4:5" ht="11.25">
      <c r="D77" s="47"/>
      <c r="E77" s="47"/>
    </row>
    <row r="78" spans="4:5" ht="12">
      <c r="D78" s="47"/>
      <c r="E78" s="70"/>
    </row>
    <row r="79" spans="4:5" ht="12">
      <c r="D79" s="47"/>
      <c r="E79" s="70"/>
    </row>
    <row r="80" spans="4:5" ht="12">
      <c r="D80" s="47"/>
      <c r="E80" s="70"/>
    </row>
    <row r="81" spans="4:5" ht="12">
      <c r="D81" s="47"/>
      <c r="E81" s="71"/>
    </row>
    <row r="82" spans="4:5" ht="12">
      <c r="D82" s="47"/>
      <c r="E82" s="70"/>
    </row>
    <row r="83" spans="4:5" ht="12">
      <c r="D83" s="47"/>
      <c r="E83" s="70"/>
    </row>
    <row r="84" spans="4:5" ht="12">
      <c r="D84" s="47"/>
      <c r="E84" s="71"/>
    </row>
    <row r="85" spans="4:5" ht="12">
      <c r="D85" s="47"/>
      <c r="E85" s="72"/>
    </row>
    <row r="86" spans="4:5" ht="12">
      <c r="D86" s="47"/>
      <c r="E86" s="72"/>
    </row>
    <row r="87" spans="4:5" ht="12">
      <c r="D87" s="47"/>
      <c r="E87" s="72"/>
    </row>
    <row r="88" spans="4:5" ht="12">
      <c r="D88" s="47"/>
      <c r="E88" s="72"/>
    </row>
    <row r="89" spans="4:5" ht="12">
      <c r="D89" s="47"/>
      <c r="E89" s="72"/>
    </row>
    <row r="90" spans="4:5" ht="12">
      <c r="D90" s="47"/>
      <c r="E90" s="73"/>
    </row>
    <row r="91" spans="4:5" ht="12">
      <c r="D91" s="47"/>
      <c r="E91" s="71"/>
    </row>
    <row r="92" spans="4:5" ht="12">
      <c r="D92" s="47"/>
      <c r="E92" s="72"/>
    </row>
    <row r="93" spans="4:5" ht="12">
      <c r="D93" s="47"/>
      <c r="E93" s="72"/>
    </row>
    <row r="94" spans="4:5" ht="11.25">
      <c r="D94" s="47"/>
      <c r="E94" s="47"/>
    </row>
  </sheetData>
  <sheetProtection/>
  <mergeCells count="29">
    <mergeCell ref="B58:B61"/>
    <mergeCell ref="B57:C57"/>
    <mergeCell ref="B27:C27"/>
    <mergeCell ref="B32:C32"/>
    <mergeCell ref="B49:C49"/>
    <mergeCell ref="B53:C53"/>
    <mergeCell ref="B46:C46"/>
    <mergeCell ref="B50:B52"/>
    <mergeCell ref="B54:B56"/>
    <mergeCell ref="B5:C5"/>
    <mergeCell ref="A4:C4"/>
    <mergeCell ref="G2:G3"/>
    <mergeCell ref="A2:C2"/>
    <mergeCell ref="F2:F3"/>
    <mergeCell ref="E2:E3"/>
    <mergeCell ref="D2:D3"/>
    <mergeCell ref="A5:A26"/>
    <mergeCell ref="B6:B13"/>
    <mergeCell ref="B14:B17"/>
    <mergeCell ref="B18:B26"/>
    <mergeCell ref="B28:B31"/>
    <mergeCell ref="B33:B45"/>
    <mergeCell ref="B47:B48"/>
    <mergeCell ref="A57:A61"/>
    <mergeCell ref="A53:A56"/>
    <mergeCell ref="A49:A52"/>
    <mergeCell ref="A46:A48"/>
    <mergeCell ref="A32:A45"/>
    <mergeCell ref="A27:A31"/>
  </mergeCells>
  <printOptions horizontalCentered="1"/>
  <pageMargins left="0.3937007874015748" right="0.3937007874015748" top="0.7874015748031497" bottom="0.2362204724409449" header="0" footer="0.1968503937007874"/>
  <pageSetup fitToHeight="4" fitToWidth="1" horizontalDpi="600" verticalDpi="600" orientation="portrait" paperSize="9" r:id="rId1"/>
  <rowBreaks count="2" manualBreakCount="2">
    <brk id="10" max="255" man="1"/>
    <brk id="2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65536"/>
  <sheetViews>
    <sheetView zoomScale="130" zoomScaleNormal="130" zoomScalePageLayoutView="60" workbookViewId="0" topLeftCell="A1">
      <selection activeCell="F4" sqref="F4:F30"/>
    </sheetView>
  </sheetViews>
  <sheetFormatPr defaultColWidth="8.88671875" defaultRowHeight="13.5"/>
  <cols>
    <col min="1" max="1" width="6.77734375" style="43" customWidth="1"/>
    <col min="2" max="2" width="7.77734375" style="20" customWidth="1"/>
    <col min="3" max="3" width="11.77734375" style="20" customWidth="1"/>
    <col min="4" max="5" width="15.77734375" style="20" customWidth="1"/>
    <col min="6" max="6" width="10.77734375" style="21" customWidth="1"/>
    <col min="7" max="7" width="13.77734375" style="69" customWidth="1"/>
    <col min="8" max="8" width="9.3359375" style="20" bestFit="1" customWidth="1"/>
    <col min="9" max="9" width="8.88671875" style="20" customWidth="1"/>
    <col min="10" max="10" width="26.4453125" style="20" customWidth="1"/>
    <col min="11" max="11" width="13.21484375" style="20" customWidth="1"/>
    <col min="12" max="16384" width="8.88671875" style="20" customWidth="1"/>
  </cols>
  <sheetData>
    <row r="1" spans="1:7" ht="22.5" customHeight="1" thickBot="1">
      <c r="A1" s="22" t="s">
        <v>231</v>
      </c>
      <c r="B1" s="22"/>
      <c r="C1" s="22"/>
      <c r="G1" s="62" t="s">
        <v>16</v>
      </c>
    </row>
    <row r="2" spans="1:7" ht="21.75" customHeight="1" thickTop="1">
      <c r="A2" s="300" t="s">
        <v>9</v>
      </c>
      <c r="B2" s="301"/>
      <c r="C2" s="301"/>
      <c r="D2" s="297" t="s">
        <v>221</v>
      </c>
      <c r="E2" s="297" t="s">
        <v>223</v>
      </c>
      <c r="F2" s="293" t="s">
        <v>235</v>
      </c>
      <c r="G2" s="295" t="s">
        <v>105</v>
      </c>
    </row>
    <row r="3" spans="1:7" ht="21.75" customHeight="1" thickBot="1">
      <c r="A3" s="127" t="s">
        <v>10</v>
      </c>
      <c r="B3" s="128" t="s">
        <v>11</v>
      </c>
      <c r="C3" s="128" t="s">
        <v>12</v>
      </c>
      <c r="D3" s="299"/>
      <c r="E3" s="298"/>
      <c r="F3" s="294"/>
      <c r="G3" s="296"/>
    </row>
    <row r="4" spans="1:7" ht="21.75" customHeight="1" thickBot="1">
      <c r="A4" s="276" t="s">
        <v>22</v>
      </c>
      <c r="B4" s="302"/>
      <c r="C4" s="302"/>
      <c r="D4" s="149">
        <f>SUM(D5+D10+D14+D17+D21+D26)</f>
        <v>405198000</v>
      </c>
      <c r="E4" s="149">
        <f>SUM(E5+E10+E14+E17+E21+E26)</f>
        <v>421057000</v>
      </c>
      <c r="F4" s="198">
        <f aca="true" t="shared" si="0" ref="F4:F30">E4-D4</f>
        <v>15859000</v>
      </c>
      <c r="G4" s="150"/>
    </row>
    <row r="5" spans="1:7" ht="21.75" customHeight="1">
      <c r="A5" s="263" t="s">
        <v>69</v>
      </c>
      <c r="B5" s="275" t="s">
        <v>21</v>
      </c>
      <c r="C5" s="275"/>
      <c r="D5" s="129">
        <f>SUM(D6)</f>
        <v>198000</v>
      </c>
      <c r="E5" s="129">
        <f>SUM(E6)</f>
        <v>16057000</v>
      </c>
      <c r="F5" s="183">
        <f t="shared" si="0"/>
        <v>15859000</v>
      </c>
      <c r="G5" s="130"/>
    </row>
    <row r="6" spans="1:7" ht="21.75" customHeight="1">
      <c r="A6" s="264"/>
      <c r="B6" s="269" t="s">
        <v>69</v>
      </c>
      <c r="C6" s="157" t="s">
        <v>5</v>
      </c>
      <c r="D6" s="131">
        <f>SUM(D7:D9)</f>
        <v>198000</v>
      </c>
      <c r="E6" s="131">
        <f>SUM(E7:E9)</f>
        <v>16057000</v>
      </c>
      <c r="F6" s="184">
        <f t="shared" si="0"/>
        <v>15859000</v>
      </c>
      <c r="G6" s="167"/>
    </row>
    <row r="7" spans="1:7" ht="21.75" customHeight="1">
      <c r="A7" s="264"/>
      <c r="B7" s="269"/>
      <c r="C7" s="83" t="s">
        <v>84</v>
      </c>
      <c r="D7" s="112">
        <v>190881</v>
      </c>
      <c r="E7" s="112">
        <v>16049631</v>
      </c>
      <c r="F7" s="185">
        <f t="shared" si="0"/>
        <v>15858750</v>
      </c>
      <c r="G7" s="64"/>
    </row>
    <row r="8" spans="1:7" ht="21.75" customHeight="1">
      <c r="A8" s="264"/>
      <c r="B8" s="269"/>
      <c r="C8" s="84" t="s">
        <v>85</v>
      </c>
      <c r="D8" s="112">
        <v>0</v>
      </c>
      <c r="E8" s="112">
        <v>0</v>
      </c>
      <c r="F8" s="185">
        <f t="shared" si="0"/>
        <v>0</v>
      </c>
      <c r="G8" s="64"/>
    </row>
    <row r="9" spans="1:8" ht="21.75" customHeight="1" thickBot="1">
      <c r="A9" s="271"/>
      <c r="B9" s="270"/>
      <c r="C9" s="121" t="s">
        <v>86</v>
      </c>
      <c r="D9" s="117">
        <v>7119</v>
      </c>
      <c r="E9" s="117">
        <v>7369</v>
      </c>
      <c r="F9" s="186">
        <f t="shared" si="0"/>
        <v>250</v>
      </c>
      <c r="G9" s="88"/>
      <c r="H9" s="44"/>
    </row>
    <row r="10" spans="1:8" ht="21.75" customHeight="1">
      <c r="A10" s="263" t="s">
        <v>70</v>
      </c>
      <c r="B10" s="275" t="s">
        <v>21</v>
      </c>
      <c r="C10" s="275"/>
      <c r="D10" s="129">
        <f>SUM(D11)</f>
        <v>405000000</v>
      </c>
      <c r="E10" s="129">
        <f>SUM(E11)</f>
        <v>405000000</v>
      </c>
      <c r="F10" s="183">
        <f t="shared" si="0"/>
        <v>0</v>
      </c>
      <c r="G10" s="153"/>
      <c r="H10" s="44"/>
    </row>
    <row r="11" spans="1:7" ht="21.75" customHeight="1">
      <c r="A11" s="264"/>
      <c r="B11" s="266" t="s">
        <v>70</v>
      </c>
      <c r="C11" s="157" t="s">
        <v>5</v>
      </c>
      <c r="D11" s="131">
        <f>SUM(D12:D13)</f>
        <v>405000000</v>
      </c>
      <c r="E11" s="131">
        <f>SUM(E12:E13)</f>
        <v>405000000</v>
      </c>
      <c r="F11" s="184">
        <f t="shared" si="0"/>
        <v>0</v>
      </c>
      <c r="G11" s="164"/>
    </row>
    <row r="12" spans="1:7" ht="21.75" customHeight="1">
      <c r="A12" s="264"/>
      <c r="B12" s="266"/>
      <c r="C12" s="83" t="s">
        <v>72</v>
      </c>
      <c r="D12" s="112">
        <v>405000000</v>
      </c>
      <c r="E12" s="112">
        <v>405000000</v>
      </c>
      <c r="F12" s="185">
        <f t="shared" si="0"/>
        <v>0</v>
      </c>
      <c r="G12" s="63"/>
    </row>
    <row r="13" spans="1:7" ht="21.75" customHeight="1" thickBot="1">
      <c r="A13" s="271"/>
      <c r="B13" s="268"/>
      <c r="C13" s="111" t="s">
        <v>73</v>
      </c>
      <c r="D13" s="117">
        <v>0</v>
      </c>
      <c r="E13" s="117">
        <v>0</v>
      </c>
      <c r="F13" s="186">
        <f t="shared" si="0"/>
        <v>0</v>
      </c>
      <c r="G13" s="87"/>
    </row>
    <row r="14" spans="1:7" ht="21.75" customHeight="1">
      <c r="A14" s="272" t="s">
        <v>74</v>
      </c>
      <c r="B14" s="275" t="s">
        <v>21</v>
      </c>
      <c r="C14" s="275"/>
      <c r="D14" s="129">
        <f>SUM(D15)</f>
        <v>0</v>
      </c>
      <c r="E14" s="129">
        <f>SUM(E15)</f>
        <v>0</v>
      </c>
      <c r="F14" s="183">
        <f t="shared" si="0"/>
        <v>0</v>
      </c>
      <c r="G14" s="153"/>
    </row>
    <row r="15" spans="1:7" ht="21.75" customHeight="1">
      <c r="A15" s="273"/>
      <c r="B15" s="266" t="s">
        <v>74</v>
      </c>
      <c r="C15" s="157" t="s">
        <v>5</v>
      </c>
      <c r="D15" s="131">
        <f>SUM(D16)</f>
        <v>0</v>
      </c>
      <c r="E15" s="131">
        <f>SUM(E16)</f>
        <v>0</v>
      </c>
      <c r="F15" s="184">
        <f t="shared" si="0"/>
        <v>0</v>
      </c>
      <c r="G15" s="164"/>
    </row>
    <row r="16" spans="1:7" ht="21.75" customHeight="1" thickBot="1">
      <c r="A16" s="274"/>
      <c r="B16" s="268"/>
      <c r="C16" s="111" t="s">
        <v>71</v>
      </c>
      <c r="D16" s="117">
        <v>0</v>
      </c>
      <c r="E16" s="117">
        <v>0</v>
      </c>
      <c r="F16" s="186">
        <f t="shared" si="0"/>
        <v>0</v>
      </c>
      <c r="G16" s="123"/>
    </row>
    <row r="17" spans="1:7" ht="21.75" customHeight="1">
      <c r="A17" s="272" t="s">
        <v>75</v>
      </c>
      <c r="B17" s="275" t="s">
        <v>21</v>
      </c>
      <c r="C17" s="275"/>
      <c r="D17" s="129">
        <f>SUM(D18)</f>
        <v>0</v>
      </c>
      <c r="E17" s="129">
        <f>SUM(E18)</f>
        <v>0</v>
      </c>
      <c r="F17" s="183">
        <f t="shared" si="0"/>
        <v>0</v>
      </c>
      <c r="G17" s="153"/>
    </row>
    <row r="18" spans="1:7" ht="21.75" customHeight="1">
      <c r="A18" s="273"/>
      <c r="B18" s="269" t="s">
        <v>75</v>
      </c>
      <c r="C18" s="157" t="s">
        <v>5</v>
      </c>
      <c r="D18" s="131">
        <f>SUM(D19:D20)</f>
        <v>0</v>
      </c>
      <c r="E18" s="131">
        <f>SUM(E19:E20)</f>
        <v>0</v>
      </c>
      <c r="F18" s="184">
        <f t="shared" si="0"/>
        <v>0</v>
      </c>
      <c r="G18" s="164"/>
    </row>
    <row r="19" spans="1:7" ht="21.75" customHeight="1">
      <c r="A19" s="273"/>
      <c r="B19" s="269"/>
      <c r="C19" s="83" t="s">
        <v>76</v>
      </c>
      <c r="D19" s="112">
        <v>0</v>
      </c>
      <c r="E19" s="112">
        <v>0</v>
      </c>
      <c r="F19" s="185">
        <f t="shared" si="0"/>
        <v>0</v>
      </c>
      <c r="G19" s="63"/>
    </row>
    <row r="20" spans="1:7" ht="21.75" customHeight="1" thickBot="1">
      <c r="A20" s="274"/>
      <c r="B20" s="270"/>
      <c r="C20" s="111" t="s">
        <v>77</v>
      </c>
      <c r="D20" s="117">
        <v>0</v>
      </c>
      <c r="E20" s="117">
        <v>0</v>
      </c>
      <c r="F20" s="186">
        <f t="shared" si="0"/>
        <v>0</v>
      </c>
      <c r="G20" s="87"/>
    </row>
    <row r="21" spans="1:7" ht="21.75" customHeight="1">
      <c r="A21" s="263" t="s">
        <v>46</v>
      </c>
      <c r="B21" s="275" t="s">
        <v>21</v>
      </c>
      <c r="C21" s="275"/>
      <c r="D21" s="129">
        <f>SUM(D22)</f>
        <v>0</v>
      </c>
      <c r="E21" s="129">
        <f>SUM(E22)</f>
        <v>0</v>
      </c>
      <c r="F21" s="183">
        <f t="shared" si="0"/>
        <v>0</v>
      </c>
      <c r="G21" s="153"/>
    </row>
    <row r="22" spans="1:7" s="43" customFormat="1" ht="21.75" customHeight="1">
      <c r="A22" s="264"/>
      <c r="B22" s="266" t="s">
        <v>46</v>
      </c>
      <c r="C22" s="157" t="s">
        <v>5</v>
      </c>
      <c r="D22" s="131">
        <f>SUM(D23:D25)</f>
        <v>0</v>
      </c>
      <c r="E22" s="131">
        <f>SUM(E23:E25)</f>
        <v>0</v>
      </c>
      <c r="F22" s="184">
        <f t="shared" si="0"/>
        <v>0</v>
      </c>
      <c r="G22" s="164"/>
    </row>
    <row r="23" spans="1:11" ht="21.75" customHeight="1">
      <c r="A23" s="264"/>
      <c r="B23" s="266"/>
      <c r="C23" s="84" t="s">
        <v>46</v>
      </c>
      <c r="D23" s="112">
        <v>0</v>
      </c>
      <c r="E23" s="112">
        <v>0</v>
      </c>
      <c r="F23" s="185">
        <f t="shared" si="0"/>
        <v>0</v>
      </c>
      <c r="G23" s="65"/>
      <c r="J23" s="29"/>
      <c r="K23" s="31"/>
    </row>
    <row r="24" spans="1:11" ht="21.75" customHeight="1">
      <c r="A24" s="264"/>
      <c r="B24" s="266"/>
      <c r="C24" s="84" t="s">
        <v>79</v>
      </c>
      <c r="D24" s="112">
        <v>0</v>
      </c>
      <c r="E24" s="112">
        <v>0</v>
      </c>
      <c r="F24" s="185">
        <f t="shared" si="0"/>
        <v>0</v>
      </c>
      <c r="G24" s="65"/>
      <c r="J24" s="32"/>
      <c r="K24" s="31"/>
    </row>
    <row r="25" spans="1:11" ht="21.75" customHeight="1" thickBot="1">
      <c r="A25" s="271"/>
      <c r="B25" s="268"/>
      <c r="C25" s="121"/>
      <c r="D25" s="117">
        <v>0</v>
      </c>
      <c r="E25" s="117">
        <v>0</v>
      </c>
      <c r="F25" s="186">
        <f t="shared" si="0"/>
        <v>0</v>
      </c>
      <c r="G25" s="123"/>
      <c r="J25" s="32"/>
      <c r="K25" s="31"/>
    </row>
    <row r="26" spans="1:7" ht="21.75" customHeight="1">
      <c r="A26" s="263" t="s">
        <v>80</v>
      </c>
      <c r="B26" s="275" t="s">
        <v>21</v>
      </c>
      <c r="C26" s="275"/>
      <c r="D26" s="129">
        <f>SUM(D27)</f>
        <v>0</v>
      </c>
      <c r="E26" s="129">
        <f>SUM(E27)</f>
        <v>0</v>
      </c>
      <c r="F26" s="183">
        <f t="shared" si="0"/>
        <v>0</v>
      </c>
      <c r="G26" s="153"/>
    </row>
    <row r="27" spans="1:7" ht="21.75" customHeight="1">
      <c r="A27" s="264"/>
      <c r="B27" s="266" t="s">
        <v>80</v>
      </c>
      <c r="C27" s="157" t="s">
        <v>5</v>
      </c>
      <c r="D27" s="131">
        <f>SUM(D28:D30)</f>
        <v>0</v>
      </c>
      <c r="E27" s="131">
        <f>SUM(E28:E30)</f>
        <v>0</v>
      </c>
      <c r="F27" s="184">
        <f t="shared" si="0"/>
        <v>0</v>
      </c>
      <c r="G27" s="164"/>
    </row>
    <row r="28" spans="1:7" ht="21.75" customHeight="1">
      <c r="A28" s="264"/>
      <c r="B28" s="266"/>
      <c r="C28" s="83" t="s">
        <v>81</v>
      </c>
      <c r="D28" s="112">
        <v>0</v>
      </c>
      <c r="E28" s="112">
        <v>0</v>
      </c>
      <c r="F28" s="185">
        <f t="shared" si="0"/>
        <v>0</v>
      </c>
      <c r="G28" s="66"/>
    </row>
    <row r="29" spans="1:10" ht="21.75" customHeight="1">
      <c r="A29" s="264"/>
      <c r="B29" s="266"/>
      <c r="C29" s="84" t="s">
        <v>82</v>
      </c>
      <c r="D29" s="112">
        <v>0</v>
      </c>
      <c r="E29" s="112">
        <v>0</v>
      </c>
      <c r="F29" s="185">
        <f t="shared" si="0"/>
        <v>0</v>
      </c>
      <c r="G29" s="65"/>
      <c r="I29" s="25"/>
      <c r="J29" s="26"/>
    </row>
    <row r="30" spans="1:10" ht="21.75" customHeight="1" thickBot="1">
      <c r="A30" s="265"/>
      <c r="B30" s="267"/>
      <c r="C30" s="85" t="s">
        <v>83</v>
      </c>
      <c r="D30" s="113">
        <v>0</v>
      </c>
      <c r="E30" s="113">
        <v>0</v>
      </c>
      <c r="F30" s="187">
        <f t="shared" si="0"/>
        <v>0</v>
      </c>
      <c r="G30" s="67"/>
      <c r="I30" s="25"/>
      <c r="J30" s="26"/>
    </row>
    <row r="31" spans="1:7" ht="12" thickTop="1">
      <c r="A31" s="45"/>
      <c r="B31" s="25"/>
      <c r="C31" s="25"/>
      <c r="D31" s="25"/>
      <c r="E31" s="25"/>
      <c r="F31" s="46"/>
      <c r="G31" s="68"/>
    </row>
    <row r="32" spans="1:7" ht="11.25">
      <c r="A32" s="45"/>
      <c r="B32" s="25"/>
      <c r="C32" s="25"/>
      <c r="D32" s="25"/>
      <c r="E32" s="25"/>
      <c r="F32" s="46"/>
      <c r="G32" s="68"/>
    </row>
    <row r="33" spans="1:7" ht="11.25">
      <c r="A33" s="45"/>
      <c r="B33" s="25"/>
      <c r="C33" s="25"/>
      <c r="D33" s="47"/>
      <c r="E33" s="47"/>
      <c r="F33" s="46"/>
      <c r="G33" s="68"/>
    </row>
    <row r="34" spans="1:7" ht="11.25">
      <c r="A34" s="45"/>
      <c r="B34" s="25"/>
      <c r="C34" s="25"/>
      <c r="D34" s="47"/>
      <c r="E34" s="47"/>
      <c r="F34" s="46"/>
      <c r="G34" s="68"/>
    </row>
    <row r="35" spans="1:11" s="21" customFormat="1" ht="11.25">
      <c r="A35" s="45"/>
      <c r="B35" s="25"/>
      <c r="C35" s="25"/>
      <c r="D35" s="47"/>
      <c r="E35" s="47"/>
      <c r="F35" s="46"/>
      <c r="G35" s="68"/>
      <c r="H35" s="20"/>
      <c r="I35" s="20"/>
      <c r="J35" s="20"/>
      <c r="K35" s="20"/>
    </row>
    <row r="36" spans="1:11" s="21" customFormat="1" ht="11.25">
      <c r="A36" s="45"/>
      <c r="B36" s="25"/>
      <c r="C36" s="25"/>
      <c r="D36" s="47"/>
      <c r="E36" s="47"/>
      <c r="F36" s="46"/>
      <c r="G36" s="68"/>
      <c r="H36" s="20"/>
      <c r="I36" s="20"/>
      <c r="J36" s="20"/>
      <c r="K36" s="20"/>
    </row>
    <row r="37" spans="1:11" s="21" customFormat="1" ht="11.25">
      <c r="A37" s="45"/>
      <c r="B37" s="25"/>
      <c r="C37" s="25"/>
      <c r="D37" s="47"/>
      <c r="E37" s="47"/>
      <c r="F37" s="46"/>
      <c r="G37" s="68"/>
      <c r="H37" s="20"/>
      <c r="I37" s="20"/>
      <c r="J37" s="20"/>
      <c r="K37" s="20"/>
    </row>
    <row r="38" spans="1:11" s="21" customFormat="1" ht="11.25">
      <c r="A38" s="45"/>
      <c r="B38" s="25"/>
      <c r="C38" s="25"/>
      <c r="D38" s="47"/>
      <c r="E38" s="47"/>
      <c r="F38" s="46"/>
      <c r="G38" s="68"/>
      <c r="H38" s="20"/>
      <c r="I38" s="20"/>
      <c r="J38" s="20"/>
      <c r="K38" s="20"/>
    </row>
    <row r="39" spans="1:11" s="21" customFormat="1" ht="11.25">
      <c r="A39" s="45"/>
      <c r="B39" s="25"/>
      <c r="C39" s="25"/>
      <c r="D39" s="47"/>
      <c r="E39" s="47"/>
      <c r="F39" s="46"/>
      <c r="G39" s="68"/>
      <c r="H39" s="20"/>
      <c r="I39" s="20"/>
      <c r="J39" s="20"/>
      <c r="K39" s="20"/>
    </row>
    <row r="40" spans="1:11" s="21" customFormat="1" ht="11.25">
      <c r="A40" s="45"/>
      <c r="B40" s="25"/>
      <c r="C40" s="25"/>
      <c r="D40" s="47"/>
      <c r="E40" s="47"/>
      <c r="F40" s="46"/>
      <c r="G40" s="68"/>
      <c r="H40" s="20"/>
      <c r="I40" s="20"/>
      <c r="J40" s="20"/>
      <c r="K40" s="20"/>
    </row>
    <row r="41" spans="1:11" s="21" customFormat="1" ht="11.25">
      <c r="A41" s="45"/>
      <c r="B41" s="25"/>
      <c r="C41" s="25"/>
      <c r="D41" s="47"/>
      <c r="E41" s="47"/>
      <c r="F41" s="46"/>
      <c r="G41" s="68"/>
      <c r="H41" s="20"/>
      <c r="I41" s="20"/>
      <c r="J41" s="20"/>
      <c r="K41" s="20"/>
    </row>
    <row r="42" spans="1:11" s="21" customFormat="1" ht="11.25">
      <c r="A42" s="45"/>
      <c r="B42" s="25"/>
      <c r="C42" s="25"/>
      <c r="D42" s="47"/>
      <c r="E42" s="47"/>
      <c r="F42" s="46"/>
      <c r="G42" s="68"/>
      <c r="H42" s="20"/>
      <c r="I42" s="20"/>
      <c r="J42" s="20"/>
      <c r="K42" s="20"/>
    </row>
    <row r="43" spans="1:11" s="21" customFormat="1" ht="11.25">
      <c r="A43" s="45"/>
      <c r="B43" s="25"/>
      <c r="C43" s="25"/>
      <c r="D43" s="47"/>
      <c r="E43" s="47"/>
      <c r="F43" s="46"/>
      <c r="G43" s="68"/>
      <c r="H43" s="20"/>
      <c r="I43" s="20"/>
      <c r="J43" s="20"/>
      <c r="K43" s="20"/>
    </row>
    <row r="44" spans="1:11" s="21" customFormat="1" ht="11.25">
      <c r="A44" s="43"/>
      <c r="B44" s="20"/>
      <c r="C44" s="20"/>
      <c r="D44" s="27"/>
      <c r="E44" s="27"/>
      <c r="G44" s="69"/>
      <c r="H44" s="20"/>
      <c r="I44" s="20"/>
      <c r="J44" s="20"/>
      <c r="K44" s="20"/>
    </row>
    <row r="45" spans="1:11" s="21" customFormat="1" ht="11.25">
      <c r="A45" s="43"/>
      <c r="B45" s="20"/>
      <c r="C45" s="20"/>
      <c r="D45" s="27"/>
      <c r="E45" s="27"/>
      <c r="G45" s="69"/>
      <c r="H45" s="20"/>
      <c r="I45" s="20"/>
      <c r="J45" s="20"/>
      <c r="K45" s="20"/>
    </row>
    <row r="46" spans="1:11" s="21" customFormat="1" ht="11.25">
      <c r="A46" s="43"/>
      <c r="B46" s="20"/>
      <c r="C46" s="20"/>
      <c r="D46" s="27"/>
      <c r="E46" s="27"/>
      <c r="G46" s="69"/>
      <c r="H46" s="20"/>
      <c r="I46" s="20"/>
      <c r="J46" s="20"/>
      <c r="K46" s="20"/>
    </row>
    <row r="47" spans="1:11" s="21" customFormat="1" ht="11.25">
      <c r="A47" s="43"/>
      <c r="B47" s="20"/>
      <c r="C47" s="20"/>
      <c r="D47" s="27"/>
      <c r="E47" s="27"/>
      <c r="G47" s="69"/>
      <c r="H47" s="20"/>
      <c r="I47" s="20"/>
      <c r="J47" s="20"/>
      <c r="K47" s="20"/>
    </row>
    <row r="48" spans="1:11" s="21" customFormat="1" ht="11.25">
      <c r="A48" s="43"/>
      <c r="B48" s="20"/>
      <c r="C48" s="20"/>
      <c r="D48" s="27"/>
      <c r="E48" s="27"/>
      <c r="G48" s="69"/>
      <c r="H48" s="20"/>
      <c r="I48" s="20"/>
      <c r="J48" s="20"/>
      <c r="K48" s="20"/>
    </row>
    <row r="49" spans="1:11" s="21" customFormat="1" ht="11.25">
      <c r="A49" s="43"/>
      <c r="B49" s="20"/>
      <c r="C49" s="20"/>
      <c r="D49" s="27"/>
      <c r="E49" s="27"/>
      <c r="G49" s="69"/>
      <c r="H49" s="20"/>
      <c r="I49" s="20"/>
      <c r="J49" s="20"/>
      <c r="K49" s="20"/>
    </row>
    <row r="50" spans="1:11" s="21" customFormat="1" ht="11.25">
      <c r="A50" s="43"/>
      <c r="B50" s="20"/>
      <c r="C50" s="20"/>
      <c r="D50" s="27"/>
      <c r="E50" s="27"/>
      <c r="G50" s="69"/>
      <c r="H50" s="20"/>
      <c r="I50" s="20"/>
      <c r="J50" s="20"/>
      <c r="K50" s="20"/>
    </row>
    <row r="51" spans="1:11" s="21" customFormat="1" ht="11.25">
      <c r="A51" s="43"/>
      <c r="B51" s="20"/>
      <c r="C51" s="20"/>
      <c r="D51" s="27"/>
      <c r="E51" s="27"/>
      <c r="G51" s="69"/>
      <c r="H51" s="20"/>
      <c r="I51" s="20"/>
      <c r="J51" s="20"/>
      <c r="K51" s="20"/>
    </row>
    <row r="52" spans="1:11" s="21" customFormat="1" ht="11.25">
      <c r="A52" s="43"/>
      <c r="B52" s="20"/>
      <c r="C52" s="20"/>
      <c r="D52" s="27"/>
      <c r="E52" s="27"/>
      <c r="G52" s="69"/>
      <c r="H52" s="20"/>
      <c r="I52" s="20"/>
      <c r="J52" s="20"/>
      <c r="K52" s="20"/>
    </row>
    <row r="53" spans="1:11" s="21" customFormat="1" ht="11.25">
      <c r="A53" s="43"/>
      <c r="B53" s="20"/>
      <c r="C53" s="20"/>
      <c r="D53" s="27"/>
      <c r="E53" s="27"/>
      <c r="G53" s="69"/>
      <c r="H53" s="20"/>
      <c r="I53" s="20"/>
      <c r="J53" s="20"/>
      <c r="K53" s="20"/>
    </row>
    <row r="54" spans="1:11" s="21" customFormat="1" ht="11.25">
      <c r="A54" s="43"/>
      <c r="B54" s="20"/>
      <c r="C54" s="20"/>
      <c r="D54" s="27"/>
      <c r="E54" s="27"/>
      <c r="G54" s="69"/>
      <c r="H54" s="20"/>
      <c r="I54" s="20"/>
      <c r="J54" s="20"/>
      <c r="K54" s="20"/>
    </row>
    <row r="55" spans="1:11" s="21" customFormat="1" ht="11.25">
      <c r="A55" s="43"/>
      <c r="B55" s="20"/>
      <c r="C55" s="20"/>
      <c r="D55" s="27"/>
      <c r="E55" s="27"/>
      <c r="G55" s="69"/>
      <c r="H55" s="20"/>
      <c r="I55" s="20"/>
      <c r="J55" s="20"/>
      <c r="K55" s="20"/>
    </row>
    <row r="56" spans="1:11" s="21" customFormat="1" ht="11.25">
      <c r="A56" s="43"/>
      <c r="B56" s="20"/>
      <c r="C56" s="20"/>
      <c r="D56" s="27"/>
      <c r="E56" s="27"/>
      <c r="G56" s="69"/>
      <c r="H56" s="20"/>
      <c r="I56" s="20"/>
      <c r="J56" s="20"/>
      <c r="K56" s="20"/>
    </row>
    <row r="57" spans="1:11" s="21" customFormat="1" ht="11.25">
      <c r="A57" s="43"/>
      <c r="B57" s="20"/>
      <c r="C57" s="20"/>
      <c r="D57" s="27"/>
      <c r="E57" s="27"/>
      <c r="G57" s="69"/>
      <c r="H57" s="20"/>
      <c r="I57" s="20"/>
      <c r="J57" s="20"/>
      <c r="K57" s="20"/>
    </row>
    <row r="58" spans="1:11" s="21" customFormat="1" ht="11.25">
      <c r="A58" s="43"/>
      <c r="B58" s="20"/>
      <c r="C58" s="20"/>
      <c r="D58" s="27"/>
      <c r="E58" s="27"/>
      <c r="G58" s="69"/>
      <c r="H58" s="20"/>
      <c r="I58" s="20"/>
      <c r="J58" s="20"/>
      <c r="K58" s="20"/>
    </row>
    <row r="59" spans="1:11" s="21" customFormat="1" ht="11.25">
      <c r="A59" s="43"/>
      <c r="B59" s="20"/>
      <c r="C59" s="20"/>
      <c r="D59" s="27"/>
      <c r="E59" s="27"/>
      <c r="G59" s="69"/>
      <c r="H59" s="20"/>
      <c r="I59" s="20"/>
      <c r="J59" s="20"/>
      <c r="K59" s="20"/>
    </row>
    <row r="60" spans="1:11" s="21" customFormat="1" ht="11.25">
      <c r="A60" s="43"/>
      <c r="B60" s="20"/>
      <c r="C60" s="20"/>
      <c r="D60" s="27"/>
      <c r="E60" s="27"/>
      <c r="G60" s="69"/>
      <c r="H60" s="20"/>
      <c r="I60" s="20"/>
      <c r="J60" s="20"/>
      <c r="K60" s="20"/>
    </row>
    <row r="61" spans="1:11" s="21" customFormat="1" ht="11.25">
      <c r="A61" s="43"/>
      <c r="B61" s="20"/>
      <c r="C61" s="20"/>
      <c r="D61" s="27"/>
      <c r="E61" s="27"/>
      <c r="G61" s="69"/>
      <c r="H61" s="20"/>
      <c r="I61" s="20"/>
      <c r="J61" s="20"/>
      <c r="K61" s="20"/>
    </row>
    <row r="62" spans="1:11" s="21" customFormat="1" ht="11.25">
      <c r="A62" s="43"/>
      <c r="B62" s="20"/>
      <c r="C62" s="20"/>
      <c r="D62" s="27"/>
      <c r="E62" s="27"/>
      <c r="G62" s="69"/>
      <c r="H62" s="20"/>
      <c r="I62" s="20"/>
      <c r="J62" s="20"/>
      <c r="K62" s="20"/>
    </row>
    <row r="63" spans="1:11" s="21" customFormat="1" ht="11.25">
      <c r="A63" s="43"/>
      <c r="B63" s="20"/>
      <c r="C63" s="20"/>
      <c r="D63" s="27"/>
      <c r="E63" s="27"/>
      <c r="G63" s="69"/>
      <c r="H63" s="20"/>
      <c r="I63" s="20"/>
      <c r="J63" s="20"/>
      <c r="K63" s="20"/>
    </row>
    <row r="65536" ht="11.25">
      <c r="F65536" s="82"/>
    </row>
  </sheetData>
  <sheetProtection/>
  <mergeCells count="24">
    <mergeCell ref="B27:B30"/>
    <mergeCell ref="B11:B13"/>
    <mergeCell ref="B6:B9"/>
    <mergeCell ref="A5:A9"/>
    <mergeCell ref="A17:A20"/>
    <mergeCell ref="A21:A25"/>
    <mergeCell ref="A26:A30"/>
    <mergeCell ref="B26:C26"/>
    <mergeCell ref="F2:F3"/>
    <mergeCell ref="G2:G3"/>
    <mergeCell ref="A10:A13"/>
    <mergeCell ref="E2:E3"/>
    <mergeCell ref="D2:D3"/>
    <mergeCell ref="B22:B25"/>
    <mergeCell ref="A4:C4"/>
    <mergeCell ref="B5:C5"/>
    <mergeCell ref="A2:C2"/>
    <mergeCell ref="B15:B16"/>
    <mergeCell ref="B17:C17"/>
    <mergeCell ref="B21:C21"/>
    <mergeCell ref="A14:A16"/>
    <mergeCell ref="B18:B20"/>
    <mergeCell ref="B10:C10"/>
    <mergeCell ref="B14:C14"/>
  </mergeCells>
  <printOptions horizontalCentered="1"/>
  <pageMargins left="0.3937007874015748" right="0.3937007874015748" top="0.7874015748031497" bottom="0.2362204724409449" header="0" footer="0.1968503937007874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zoomScale="130" zoomScaleNormal="130" zoomScalePageLayoutView="60" workbookViewId="0" topLeftCell="A1">
      <selection activeCell="F4" sqref="F4:F61"/>
    </sheetView>
  </sheetViews>
  <sheetFormatPr defaultColWidth="8.88671875" defaultRowHeight="13.5"/>
  <cols>
    <col min="1" max="1" width="6.77734375" style="20" customWidth="1"/>
    <col min="2" max="2" width="7.77734375" style="20" customWidth="1"/>
    <col min="3" max="3" width="11.77734375" style="20" customWidth="1"/>
    <col min="4" max="5" width="15.77734375" style="27" customWidth="1"/>
    <col min="6" max="6" width="10.77734375" style="21" customWidth="1"/>
    <col min="7" max="7" width="13.77734375" style="41" customWidth="1"/>
    <col min="8" max="8" width="9.3359375" style="20" bestFit="1" customWidth="1"/>
    <col min="9" max="9" width="10.77734375" style="20" bestFit="1" customWidth="1"/>
    <col min="10" max="10" width="26.4453125" style="20" customWidth="1"/>
    <col min="11" max="11" width="13.21484375" style="20" customWidth="1"/>
    <col min="12" max="16384" width="8.88671875" style="20" customWidth="1"/>
  </cols>
  <sheetData>
    <row r="1" spans="1:7" ht="22.5" customHeight="1" thickBot="1">
      <c r="A1" s="42" t="s">
        <v>232</v>
      </c>
      <c r="B1" s="42"/>
      <c r="C1" s="42"/>
      <c r="G1" s="40" t="s">
        <v>16</v>
      </c>
    </row>
    <row r="2" spans="1:7" s="49" customFormat="1" ht="21.75" customHeight="1" thickTop="1">
      <c r="A2" s="300" t="s">
        <v>9</v>
      </c>
      <c r="B2" s="301"/>
      <c r="C2" s="301"/>
      <c r="D2" s="297" t="s">
        <v>221</v>
      </c>
      <c r="E2" s="297" t="s">
        <v>223</v>
      </c>
      <c r="F2" s="293" t="s">
        <v>235</v>
      </c>
      <c r="G2" s="295" t="s">
        <v>105</v>
      </c>
    </row>
    <row r="3" spans="1:7" s="49" customFormat="1" ht="21.75" customHeight="1" thickBot="1">
      <c r="A3" s="127" t="s">
        <v>10</v>
      </c>
      <c r="B3" s="128" t="s">
        <v>11</v>
      </c>
      <c r="C3" s="128" t="s">
        <v>12</v>
      </c>
      <c r="D3" s="299"/>
      <c r="E3" s="298"/>
      <c r="F3" s="294"/>
      <c r="G3" s="296"/>
    </row>
    <row r="4" spans="1:7" s="49" customFormat="1" ht="21.75" customHeight="1" thickBot="1">
      <c r="A4" s="276" t="s">
        <v>22</v>
      </c>
      <c r="B4" s="302"/>
      <c r="C4" s="302"/>
      <c r="D4" s="149">
        <f>SUM(D5+D27+D32+D46+D49+D53+D57)</f>
        <v>405198000</v>
      </c>
      <c r="E4" s="149">
        <f>SUM(E5+E27+E32+E46+E49+E53+E57)</f>
        <v>421057000</v>
      </c>
      <c r="F4" s="198">
        <f aca="true" t="shared" si="0" ref="F4:F35">E4-D4</f>
        <v>15859000</v>
      </c>
      <c r="G4" s="151"/>
    </row>
    <row r="5" spans="1:7" s="49" customFormat="1" ht="21.75" customHeight="1">
      <c r="A5" s="263" t="s">
        <v>3</v>
      </c>
      <c r="B5" s="275" t="s">
        <v>21</v>
      </c>
      <c r="C5" s="275"/>
      <c r="D5" s="129">
        <f>SUM(D6+D14+D18)</f>
        <v>39697160</v>
      </c>
      <c r="E5" s="129">
        <f>SUM(E6+E14+E18)</f>
        <v>39697160</v>
      </c>
      <c r="F5" s="183">
        <f t="shared" si="0"/>
        <v>0</v>
      </c>
      <c r="G5" s="154"/>
    </row>
    <row r="6" spans="1:7" s="49" customFormat="1" ht="21.75" customHeight="1">
      <c r="A6" s="264"/>
      <c r="B6" s="269" t="s">
        <v>6</v>
      </c>
      <c r="C6" s="157" t="s">
        <v>5</v>
      </c>
      <c r="D6" s="131">
        <f>SUM(D7:D13)</f>
        <v>29372360</v>
      </c>
      <c r="E6" s="131">
        <f>SUM(E7:E13)</f>
        <v>29372360</v>
      </c>
      <c r="F6" s="184">
        <f t="shared" si="0"/>
        <v>0</v>
      </c>
      <c r="G6" s="165"/>
    </row>
    <row r="7" spans="1:8" s="49" customFormat="1" ht="21.75" customHeight="1">
      <c r="A7" s="264"/>
      <c r="B7" s="269"/>
      <c r="C7" s="83" t="s">
        <v>27</v>
      </c>
      <c r="D7" s="112">
        <v>20753400</v>
      </c>
      <c r="E7" s="112">
        <v>20753400</v>
      </c>
      <c r="F7" s="185">
        <f t="shared" si="0"/>
        <v>0</v>
      </c>
      <c r="G7" s="76"/>
      <c r="H7" s="58"/>
    </row>
    <row r="8" spans="1:7" s="49" customFormat="1" ht="21.75" customHeight="1">
      <c r="A8" s="264"/>
      <c r="B8" s="269"/>
      <c r="C8" s="83" t="s">
        <v>26</v>
      </c>
      <c r="D8" s="112">
        <v>0</v>
      </c>
      <c r="E8" s="112">
        <v>0</v>
      </c>
      <c r="F8" s="185">
        <f t="shared" si="0"/>
        <v>0</v>
      </c>
      <c r="G8" s="77"/>
    </row>
    <row r="9" spans="1:7" s="49" customFormat="1" ht="21.75" customHeight="1">
      <c r="A9" s="264"/>
      <c r="B9" s="269"/>
      <c r="C9" s="83" t="s">
        <v>20</v>
      </c>
      <c r="D9" s="112">
        <v>0</v>
      </c>
      <c r="E9" s="112">
        <v>0</v>
      </c>
      <c r="F9" s="185">
        <f t="shared" si="0"/>
        <v>0</v>
      </c>
      <c r="G9" s="77"/>
    </row>
    <row r="10" spans="1:7" s="49" customFormat="1" ht="21.75" customHeight="1">
      <c r="A10" s="264"/>
      <c r="B10" s="269"/>
      <c r="C10" s="83" t="s">
        <v>28</v>
      </c>
      <c r="D10" s="112">
        <v>2440000</v>
      </c>
      <c r="E10" s="112">
        <v>2440000</v>
      </c>
      <c r="F10" s="185">
        <f t="shared" si="0"/>
        <v>0</v>
      </c>
      <c r="G10" s="76"/>
    </row>
    <row r="11" spans="1:7" s="49" customFormat="1" ht="21.75" customHeight="1">
      <c r="A11" s="264"/>
      <c r="B11" s="269"/>
      <c r="C11" s="84" t="s">
        <v>29</v>
      </c>
      <c r="D11" s="112">
        <v>1900000</v>
      </c>
      <c r="E11" s="112">
        <v>1900000</v>
      </c>
      <c r="F11" s="185">
        <f t="shared" si="0"/>
        <v>0</v>
      </c>
      <c r="G11" s="76"/>
    </row>
    <row r="12" spans="1:7" s="49" customFormat="1" ht="21.75" customHeight="1">
      <c r="A12" s="264"/>
      <c r="B12" s="269"/>
      <c r="C12" s="84" t="s">
        <v>61</v>
      </c>
      <c r="D12" s="112">
        <v>4278960</v>
      </c>
      <c r="E12" s="112">
        <v>4278960</v>
      </c>
      <c r="F12" s="185">
        <f t="shared" si="0"/>
        <v>0</v>
      </c>
      <c r="G12" s="76"/>
    </row>
    <row r="13" spans="1:7" s="49" customFormat="1" ht="21.75" customHeight="1">
      <c r="A13" s="264"/>
      <c r="B13" s="269"/>
      <c r="C13" s="84" t="s">
        <v>30</v>
      </c>
      <c r="D13" s="112">
        <v>0</v>
      </c>
      <c r="E13" s="112">
        <v>0</v>
      </c>
      <c r="F13" s="185">
        <f t="shared" si="0"/>
        <v>0</v>
      </c>
      <c r="G13" s="77"/>
    </row>
    <row r="14" spans="1:7" s="49" customFormat="1" ht="21.75" customHeight="1">
      <c r="A14" s="264"/>
      <c r="B14" s="266" t="s">
        <v>18</v>
      </c>
      <c r="C14" s="157" t="s">
        <v>5</v>
      </c>
      <c r="D14" s="131">
        <f>SUM(D15:D17)</f>
        <v>0</v>
      </c>
      <c r="E14" s="131">
        <f>SUM(E15:E17)</f>
        <v>0</v>
      </c>
      <c r="F14" s="184">
        <f t="shared" si="0"/>
        <v>0</v>
      </c>
      <c r="G14" s="165"/>
    </row>
    <row r="15" spans="1:7" s="49" customFormat="1" ht="21.75" customHeight="1">
      <c r="A15" s="264"/>
      <c r="B15" s="266"/>
      <c r="C15" s="83" t="s">
        <v>7</v>
      </c>
      <c r="D15" s="112">
        <v>0</v>
      </c>
      <c r="E15" s="112">
        <v>0</v>
      </c>
      <c r="F15" s="185">
        <f t="shared" si="0"/>
        <v>0</v>
      </c>
      <c r="G15" s="77"/>
    </row>
    <row r="16" spans="1:7" s="49" customFormat="1" ht="21.75" customHeight="1">
      <c r="A16" s="264"/>
      <c r="B16" s="266"/>
      <c r="C16" s="83" t="s">
        <v>31</v>
      </c>
      <c r="D16" s="112">
        <v>0</v>
      </c>
      <c r="E16" s="112">
        <v>0</v>
      </c>
      <c r="F16" s="185">
        <f t="shared" si="0"/>
        <v>0</v>
      </c>
      <c r="G16" s="77"/>
    </row>
    <row r="17" spans="1:7" s="49" customFormat="1" ht="21.75" customHeight="1">
      <c r="A17" s="264"/>
      <c r="B17" s="266"/>
      <c r="C17" s="83" t="s">
        <v>32</v>
      </c>
      <c r="D17" s="112">
        <v>0</v>
      </c>
      <c r="E17" s="112">
        <v>0</v>
      </c>
      <c r="F17" s="185">
        <f t="shared" si="0"/>
        <v>0</v>
      </c>
      <c r="G17" s="77"/>
    </row>
    <row r="18" spans="1:7" s="49" customFormat="1" ht="21.75" customHeight="1">
      <c r="A18" s="264"/>
      <c r="B18" s="269" t="s">
        <v>13</v>
      </c>
      <c r="C18" s="157" t="s">
        <v>5</v>
      </c>
      <c r="D18" s="131">
        <f>SUM(D19:D26)</f>
        <v>10324800</v>
      </c>
      <c r="E18" s="131">
        <f>SUM(E19:E26)</f>
        <v>10324800</v>
      </c>
      <c r="F18" s="184">
        <f t="shared" si="0"/>
        <v>0</v>
      </c>
      <c r="G18" s="165"/>
    </row>
    <row r="19" spans="1:7" s="49" customFormat="1" ht="21.75" customHeight="1">
      <c r="A19" s="264"/>
      <c r="B19" s="269"/>
      <c r="C19" s="83" t="s">
        <v>33</v>
      </c>
      <c r="D19" s="112">
        <v>0</v>
      </c>
      <c r="E19" s="112">
        <v>0</v>
      </c>
      <c r="F19" s="185">
        <f t="shared" si="0"/>
        <v>0</v>
      </c>
      <c r="G19" s="76"/>
    </row>
    <row r="20" spans="1:7" s="49" customFormat="1" ht="21.75" customHeight="1">
      <c r="A20" s="264"/>
      <c r="B20" s="269"/>
      <c r="C20" s="83" t="s">
        <v>40</v>
      </c>
      <c r="D20" s="112">
        <v>0</v>
      </c>
      <c r="E20" s="112">
        <v>0</v>
      </c>
      <c r="F20" s="185">
        <f t="shared" si="0"/>
        <v>0</v>
      </c>
      <c r="G20" s="76"/>
    </row>
    <row r="21" spans="1:10" s="49" customFormat="1" ht="21.75" customHeight="1">
      <c r="A21" s="264"/>
      <c r="B21" s="269"/>
      <c r="C21" s="84" t="s">
        <v>34</v>
      </c>
      <c r="D21" s="112">
        <v>6124800</v>
      </c>
      <c r="E21" s="112">
        <v>6124800</v>
      </c>
      <c r="F21" s="185">
        <f t="shared" si="0"/>
        <v>0</v>
      </c>
      <c r="G21" s="76"/>
      <c r="J21" s="51"/>
    </row>
    <row r="22" spans="1:7" s="49" customFormat="1" ht="21.75" customHeight="1">
      <c r="A22" s="264"/>
      <c r="B22" s="269"/>
      <c r="C22" s="83" t="s">
        <v>35</v>
      </c>
      <c r="D22" s="112">
        <v>4200000</v>
      </c>
      <c r="E22" s="112">
        <v>4200000</v>
      </c>
      <c r="F22" s="185">
        <f t="shared" si="0"/>
        <v>0</v>
      </c>
      <c r="G22" s="77"/>
    </row>
    <row r="23" spans="1:10" s="49" customFormat="1" ht="21.75" customHeight="1">
      <c r="A23" s="264"/>
      <c r="B23" s="269"/>
      <c r="C23" s="83" t="s">
        <v>14</v>
      </c>
      <c r="D23" s="112">
        <v>0</v>
      </c>
      <c r="E23" s="112">
        <v>0</v>
      </c>
      <c r="F23" s="185">
        <f t="shared" si="0"/>
        <v>0</v>
      </c>
      <c r="G23" s="77"/>
      <c r="J23" s="26"/>
    </row>
    <row r="24" spans="1:7" s="49" customFormat="1" ht="21.75" customHeight="1">
      <c r="A24" s="264"/>
      <c r="B24" s="269"/>
      <c r="C24" s="83" t="s">
        <v>36</v>
      </c>
      <c r="D24" s="112">
        <v>0</v>
      </c>
      <c r="E24" s="112">
        <v>0</v>
      </c>
      <c r="F24" s="185">
        <f t="shared" si="0"/>
        <v>0</v>
      </c>
      <c r="G24" s="76"/>
    </row>
    <row r="25" spans="1:7" s="49" customFormat="1" ht="21.75" customHeight="1">
      <c r="A25" s="264"/>
      <c r="B25" s="269"/>
      <c r="C25" s="83" t="s">
        <v>88</v>
      </c>
      <c r="D25" s="112">
        <v>0</v>
      </c>
      <c r="E25" s="112">
        <v>0</v>
      </c>
      <c r="F25" s="185">
        <f t="shared" si="0"/>
        <v>0</v>
      </c>
      <c r="G25" s="76"/>
    </row>
    <row r="26" spans="1:7" s="49" customFormat="1" ht="21.75" customHeight="1" thickBot="1">
      <c r="A26" s="271"/>
      <c r="B26" s="270"/>
      <c r="C26" s="111" t="s">
        <v>19</v>
      </c>
      <c r="D26" s="117">
        <v>0</v>
      </c>
      <c r="E26" s="117">
        <v>0</v>
      </c>
      <c r="F26" s="186">
        <f t="shared" si="0"/>
        <v>0</v>
      </c>
      <c r="G26" s="120"/>
    </row>
    <row r="27" spans="1:7" s="49" customFormat="1" ht="21.75" customHeight="1">
      <c r="A27" s="272" t="s">
        <v>17</v>
      </c>
      <c r="B27" s="275" t="s">
        <v>21</v>
      </c>
      <c r="C27" s="275"/>
      <c r="D27" s="129">
        <f>D28</f>
        <v>0</v>
      </c>
      <c r="E27" s="129">
        <f>E28</f>
        <v>0</v>
      </c>
      <c r="F27" s="183">
        <f t="shared" si="0"/>
        <v>0</v>
      </c>
      <c r="G27" s="155"/>
    </row>
    <row r="28" spans="1:7" s="49" customFormat="1" ht="21.75" customHeight="1">
      <c r="A28" s="273"/>
      <c r="B28" s="269" t="s">
        <v>15</v>
      </c>
      <c r="C28" s="157" t="s">
        <v>5</v>
      </c>
      <c r="D28" s="131">
        <f>SUM(D29:D31)</f>
        <v>0</v>
      </c>
      <c r="E28" s="131">
        <f>SUM(E29:E31)</f>
        <v>0</v>
      </c>
      <c r="F28" s="184">
        <f t="shared" si="0"/>
        <v>0</v>
      </c>
      <c r="G28" s="166"/>
    </row>
    <row r="29" spans="1:7" s="49" customFormat="1" ht="21.75" customHeight="1">
      <c r="A29" s="273"/>
      <c r="B29" s="269"/>
      <c r="C29" s="83" t="s">
        <v>15</v>
      </c>
      <c r="D29" s="112">
        <v>0</v>
      </c>
      <c r="E29" s="112">
        <v>0</v>
      </c>
      <c r="F29" s="185">
        <f t="shared" si="0"/>
        <v>0</v>
      </c>
      <c r="G29" s="77"/>
    </row>
    <row r="30" spans="1:7" s="49" customFormat="1" ht="21.75" customHeight="1">
      <c r="A30" s="273"/>
      <c r="B30" s="269"/>
      <c r="C30" s="83" t="s">
        <v>38</v>
      </c>
      <c r="D30" s="112">
        <v>0</v>
      </c>
      <c r="E30" s="112">
        <v>0</v>
      </c>
      <c r="F30" s="185">
        <f t="shared" si="0"/>
        <v>0</v>
      </c>
      <c r="G30" s="77"/>
    </row>
    <row r="31" spans="1:7" s="49" customFormat="1" ht="21.75" customHeight="1" thickBot="1">
      <c r="A31" s="274"/>
      <c r="B31" s="270"/>
      <c r="C31" s="121" t="s">
        <v>39</v>
      </c>
      <c r="D31" s="117">
        <v>0</v>
      </c>
      <c r="E31" s="117">
        <v>0</v>
      </c>
      <c r="F31" s="186">
        <f t="shared" si="0"/>
        <v>0</v>
      </c>
      <c r="G31" s="122"/>
    </row>
    <row r="32" spans="1:7" s="49" customFormat="1" ht="21.75" customHeight="1">
      <c r="A32" s="263" t="s">
        <v>4</v>
      </c>
      <c r="B32" s="275" t="s">
        <v>21</v>
      </c>
      <c r="C32" s="275"/>
      <c r="D32" s="129">
        <f>D33</f>
        <v>365360040</v>
      </c>
      <c r="E32" s="129">
        <f>E33</f>
        <v>365360040</v>
      </c>
      <c r="F32" s="183">
        <f t="shared" si="0"/>
        <v>0</v>
      </c>
      <c r="G32" s="155"/>
    </row>
    <row r="33" spans="1:7" s="52" customFormat="1" ht="21.75" customHeight="1">
      <c r="A33" s="264"/>
      <c r="B33" s="286" t="s">
        <v>100</v>
      </c>
      <c r="C33" s="157" t="s">
        <v>5</v>
      </c>
      <c r="D33" s="131">
        <f>SUM(D34:D45)</f>
        <v>365360040</v>
      </c>
      <c r="E33" s="131">
        <f>SUM(E34:E45)</f>
        <v>365360040</v>
      </c>
      <c r="F33" s="184">
        <f t="shared" si="0"/>
        <v>0</v>
      </c>
      <c r="G33" s="166"/>
    </row>
    <row r="34" spans="1:11" s="49" customFormat="1" ht="21.75" customHeight="1">
      <c r="A34" s="264"/>
      <c r="B34" s="286"/>
      <c r="C34" s="84" t="s">
        <v>66</v>
      </c>
      <c r="D34" s="112">
        <v>281534880</v>
      </c>
      <c r="E34" s="112">
        <v>281534880</v>
      </c>
      <c r="F34" s="185">
        <f t="shared" si="0"/>
        <v>0</v>
      </c>
      <c r="G34" s="76"/>
      <c r="J34" s="29"/>
      <c r="K34" s="53"/>
    </row>
    <row r="35" spans="1:11" s="49" customFormat="1" ht="21.75" customHeight="1">
      <c r="A35" s="264"/>
      <c r="B35" s="286"/>
      <c r="C35" s="84" t="s">
        <v>28</v>
      </c>
      <c r="D35" s="112">
        <v>0</v>
      </c>
      <c r="E35" s="112">
        <v>0</v>
      </c>
      <c r="F35" s="185">
        <f t="shared" si="0"/>
        <v>0</v>
      </c>
      <c r="G35" s="76"/>
      <c r="J35" s="32"/>
      <c r="K35" s="53"/>
    </row>
    <row r="36" spans="1:11" s="49" customFormat="1" ht="21.75" customHeight="1">
      <c r="A36" s="264"/>
      <c r="B36" s="286"/>
      <c r="C36" s="83" t="s">
        <v>41</v>
      </c>
      <c r="D36" s="112">
        <v>0</v>
      </c>
      <c r="E36" s="112">
        <v>0</v>
      </c>
      <c r="F36" s="185">
        <f aca="true" t="shared" si="1" ref="F36:F61">E36-D36</f>
        <v>0</v>
      </c>
      <c r="G36" s="76"/>
      <c r="J36" s="34"/>
      <c r="K36" s="53"/>
    </row>
    <row r="37" spans="1:11" s="49" customFormat="1" ht="21.75" customHeight="1">
      <c r="A37" s="264"/>
      <c r="B37" s="286"/>
      <c r="C37" s="84" t="s">
        <v>29</v>
      </c>
      <c r="D37" s="112">
        <v>25774920</v>
      </c>
      <c r="E37" s="112">
        <v>25774920</v>
      </c>
      <c r="F37" s="185">
        <f t="shared" si="1"/>
        <v>0</v>
      </c>
      <c r="G37" s="76"/>
      <c r="J37" s="39"/>
      <c r="K37" s="53"/>
    </row>
    <row r="38" spans="1:11" s="49" customFormat="1" ht="21.75" customHeight="1">
      <c r="A38" s="264"/>
      <c r="B38" s="286"/>
      <c r="C38" s="84" t="s">
        <v>61</v>
      </c>
      <c r="D38" s="112">
        <v>58050240</v>
      </c>
      <c r="E38" s="112">
        <v>58050240</v>
      </c>
      <c r="F38" s="185">
        <f t="shared" si="1"/>
        <v>0</v>
      </c>
      <c r="G38" s="76"/>
      <c r="J38" s="39"/>
      <c r="K38" s="53"/>
    </row>
    <row r="39" spans="1:11" s="49" customFormat="1" ht="21.75" customHeight="1">
      <c r="A39" s="264"/>
      <c r="B39" s="286"/>
      <c r="C39" s="83" t="s">
        <v>42</v>
      </c>
      <c r="D39" s="112">
        <v>0</v>
      </c>
      <c r="E39" s="112">
        <v>0</v>
      </c>
      <c r="F39" s="185">
        <f t="shared" si="1"/>
        <v>0</v>
      </c>
      <c r="G39" s="76"/>
      <c r="J39" s="32"/>
      <c r="K39" s="53"/>
    </row>
    <row r="40" spans="1:11" s="49" customFormat="1" ht="21.75" customHeight="1">
      <c r="A40" s="264"/>
      <c r="B40" s="286"/>
      <c r="C40" s="83" t="s">
        <v>43</v>
      </c>
      <c r="D40" s="112">
        <v>0</v>
      </c>
      <c r="E40" s="112">
        <v>0</v>
      </c>
      <c r="F40" s="185">
        <f t="shared" si="1"/>
        <v>0</v>
      </c>
      <c r="G40" s="77"/>
      <c r="J40" s="32"/>
      <c r="K40" s="53"/>
    </row>
    <row r="41" spans="1:11" s="49" customFormat="1" ht="21.75" customHeight="1">
      <c r="A41" s="264"/>
      <c r="B41" s="286"/>
      <c r="C41" s="83" t="s">
        <v>44</v>
      </c>
      <c r="D41" s="112">
        <v>0</v>
      </c>
      <c r="E41" s="112">
        <v>0</v>
      </c>
      <c r="F41" s="185">
        <f t="shared" si="1"/>
        <v>0</v>
      </c>
      <c r="G41" s="77"/>
      <c r="J41" s="32"/>
      <c r="K41" s="53"/>
    </row>
    <row r="42" spans="1:11" s="49" customFormat="1" ht="21.75" customHeight="1">
      <c r="A42" s="264"/>
      <c r="B42" s="286"/>
      <c r="C42" s="84" t="s">
        <v>64</v>
      </c>
      <c r="D42" s="112">
        <v>0</v>
      </c>
      <c r="E42" s="112">
        <v>0</v>
      </c>
      <c r="F42" s="185">
        <f t="shared" si="1"/>
        <v>0</v>
      </c>
      <c r="G42" s="77"/>
      <c r="J42" s="32"/>
      <c r="K42" s="53"/>
    </row>
    <row r="43" spans="1:11" s="49" customFormat="1" ht="21.75" customHeight="1">
      <c r="A43" s="264"/>
      <c r="B43" s="286"/>
      <c r="C43" s="83" t="s">
        <v>45</v>
      </c>
      <c r="D43" s="112">
        <v>0</v>
      </c>
      <c r="E43" s="112">
        <v>0</v>
      </c>
      <c r="F43" s="185">
        <f t="shared" si="1"/>
        <v>0</v>
      </c>
      <c r="G43" s="77"/>
      <c r="J43" s="32"/>
      <c r="K43" s="53"/>
    </row>
    <row r="44" spans="1:11" s="49" customFormat="1" ht="21.75" customHeight="1">
      <c r="A44" s="264"/>
      <c r="B44" s="286"/>
      <c r="C44" s="83" t="s">
        <v>46</v>
      </c>
      <c r="D44" s="112">
        <v>0</v>
      </c>
      <c r="E44" s="112">
        <v>0</v>
      </c>
      <c r="F44" s="185">
        <f t="shared" si="1"/>
        <v>0</v>
      </c>
      <c r="G44" s="76"/>
      <c r="J44" s="32"/>
      <c r="K44" s="53"/>
    </row>
    <row r="45" spans="1:11" s="49" customFormat="1" ht="21.75" customHeight="1" thickBot="1">
      <c r="A45" s="271"/>
      <c r="B45" s="287"/>
      <c r="C45" s="121" t="s">
        <v>65</v>
      </c>
      <c r="D45" s="117">
        <v>0</v>
      </c>
      <c r="E45" s="117">
        <v>0</v>
      </c>
      <c r="F45" s="186">
        <f t="shared" si="1"/>
        <v>0</v>
      </c>
      <c r="G45" s="122"/>
      <c r="J45" s="32"/>
      <c r="K45" s="53"/>
    </row>
    <row r="46" spans="1:11" s="49" customFormat="1" ht="21.75" customHeight="1">
      <c r="A46" s="272" t="s">
        <v>48</v>
      </c>
      <c r="B46" s="275" t="s">
        <v>21</v>
      </c>
      <c r="C46" s="275"/>
      <c r="D46" s="129">
        <f>SUM(D47)</f>
        <v>0</v>
      </c>
      <c r="E46" s="129">
        <f>SUM(E47)</f>
        <v>15858750</v>
      </c>
      <c r="F46" s="183">
        <f t="shared" si="1"/>
        <v>15858750</v>
      </c>
      <c r="G46" s="155"/>
      <c r="J46" s="32"/>
      <c r="K46" s="53"/>
    </row>
    <row r="47" spans="1:11" s="49" customFormat="1" ht="21.75" customHeight="1">
      <c r="A47" s="273"/>
      <c r="B47" s="266" t="s">
        <v>54</v>
      </c>
      <c r="C47" s="157" t="s">
        <v>5</v>
      </c>
      <c r="D47" s="131">
        <f>SUM(D48)</f>
        <v>0</v>
      </c>
      <c r="E47" s="131">
        <f>SUM(E48)</f>
        <v>15858750</v>
      </c>
      <c r="F47" s="184">
        <f t="shared" si="1"/>
        <v>15858750</v>
      </c>
      <c r="G47" s="166"/>
      <c r="J47" s="54"/>
      <c r="K47" s="54"/>
    </row>
    <row r="48" spans="1:7" s="49" customFormat="1" ht="21.75" customHeight="1" thickBot="1">
      <c r="A48" s="274"/>
      <c r="B48" s="268"/>
      <c r="C48" s="121" t="s">
        <v>47</v>
      </c>
      <c r="D48" s="117">
        <v>0</v>
      </c>
      <c r="E48" s="117">
        <v>15858750</v>
      </c>
      <c r="F48" s="186">
        <f t="shared" si="1"/>
        <v>15858750</v>
      </c>
      <c r="G48" s="122"/>
    </row>
    <row r="49" spans="1:7" s="49" customFormat="1" ht="21.75" customHeight="1">
      <c r="A49" s="263" t="s">
        <v>49</v>
      </c>
      <c r="B49" s="275" t="s">
        <v>21</v>
      </c>
      <c r="C49" s="275"/>
      <c r="D49" s="129">
        <f>SUM(D50)</f>
        <v>0</v>
      </c>
      <c r="E49" s="129">
        <f>SUM(E50)</f>
        <v>0</v>
      </c>
      <c r="F49" s="183">
        <f t="shared" si="1"/>
        <v>0</v>
      </c>
      <c r="G49" s="155"/>
    </row>
    <row r="50" spans="1:7" s="49" customFormat="1" ht="21.75" customHeight="1">
      <c r="A50" s="264"/>
      <c r="B50" s="266" t="s">
        <v>55</v>
      </c>
      <c r="C50" s="157" t="s">
        <v>5</v>
      </c>
      <c r="D50" s="131">
        <f>SUM(D51:D52)</f>
        <v>0</v>
      </c>
      <c r="E50" s="131">
        <f>SUM(E51:E52)</f>
        <v>0</v>
      </c>
      <c r="F50" s="184">
        <f t="shared" si="1"/>
        <v>0</v>
      </c>
      <c r="G50" s="166"/>
    </row>
    <row r="51" spans="1:7" s="49" customFormat="1" ht="21.75" customHeight="1">
      <c r="A51" s="264"/>
      <c r="B51" s="266"/>
      <c r="C51" s="83" t="s">
        <v>51</v>
      </c>
      <c r="D51" s="112">
        <v>0</v>
      </c>
      <c r="E51" s="112">
        <v>0</v>
      </c>
      <c r="F51" s="185">
        <f t="shared" si="1"/>
        <v>0</v>
      </c>
      <c r="G51" s="86"/>
    </row>
    <row r="52" spans="1:9" s="49" customFormat="1" ht="21.75" customHeight="1" thickBot="1">
      <c r="A52" s="271"/>
      <c r="B52" s="268"/>
      <c r="C52" s="111" t="s">
        <v>52</v>
      </c>
      <c r="D52" s="117">
        <v>0</v>
      </c>
      <c r="E52" s="117">
        <v>0</v>
      </c>
      <c r="F52" s="186">
        <f t="shared" si="1"/>
        <v>0</v>
      </c>
      <c r="G52" s="122"/>
      <c r="I52" s="38"/>
    </row>
    <row r="53" spans="1:7" s="49" customFormat="1" ht="21.75" customHeight="1">
      <c r="A53" s="263" t="s">
        <v>8</v>
      </c>
      <c r="B53" s="275" t="s">
        <v>21</v>
      </c>
      <c r="C53" s="275"/>
      <c r="D53" s="129">
        <f>SUM(D54)</f>
        <v>140800</v>
      </c>
      <c r="E53" s="129">
        <f>SUM(E54)</f>
        <v>141050</v>
      </c>
      <c r="F53" s="183">
        <f t="shared" si="1"/>
        <v>250</v>
      </c>
      <c r="G53" s="155"/>
    </row>
    <row r="54" spans="1:7" s="49" customFormat="1" ht="21.75" customHeight="1">
      <c r="A54" s="264"/>
      <c r="B54" s="266" t="s">
        <v>8</v>
      </c>
      <c r="C54" s="157" t="s">
        <v>5</v>
      </c>
      <c r="D54" s="131">
        <f>SUM(D55:D56)</f>
        <v>140800</v>
      </c>
      <c r="E54" s="131">
        <f>SUM(E55:E56)</f>
        <v>141050</v>
      </c>
      <c r="F54" s="184">
        <f t="shared" si="1"/>
        <v>250</v>
      </c>
      <c r="G54" s="166"/>
    </row>
    <row r="55" spans="1:7" s="49" customFormat="1" ht="21.75" customHeight="1">
      <c r="A55" s="264"/>
      <c r="B55" s="266"/>
      <c r="C55" s="83" t="s">
        <v>8</v>
      </c>
      <c r="D55" s="112">
        <v>50000</v>
      </c>
      <c r="E55" s="112">
        <v>50000</v>
      </c>
      <c r="F55" s="185">
        <f t="shared" si="1"/>
        <v>0</v>
      </c>
      <c r="G55" s="78"/>
    </row>
    <row r="56" spans="1:10" s="49" customFormat="1" ht="21.75" customHeight="1" thickBot="1">
      <c r="A56" s="271"/>
      <c r="B56" s="268"/>
      <c r="C56" s="121" t="s">
        <v>56</v>
      </c>
      <c r="D56" s="117">
        <v>90800</v>
      </c>
      <c r="E56" s="117">
        <v>91050</v>
      </c>
      <c r="F56" s="186">
        <f t="shared" si="1"/>
        <v>250</v>
      </c>
      <c r="G56" s="120"/>
      <c r="I56" s="54"/>
      <c r="J56" s="26"/>
    </row>
    <row r="57" spans="1:7" s="49" customFormat="1" ht="21.75" customHeight="1">
      <c r="A57" s="263" t="s">
        <v>57</v>
      </c>
      <c r="B57" s="285" t="s">
        <v>21</v>
      </c>
      <c r="C57" s="285"/>
      <c r="D57" s="129">
        <f>SUM(D58)</f>
        <v>0</v>
      </c>
      <c r="E57" s="129">
        <f>SUM(E58)</f>
        <v>0</v>
      </c>
      <c r="F57" s="183">
        <f t="shared" si="1"/>
        <v>0</v>
      </c>
      <c r="G57" s="155"/>
    </row>
    <row r="58" spans="1:7" s="49" customFormat="1" ht="21.75" customHeight="1">
      <c r="A58" s="264"/>
      <c r="B58" s="266" t="s">
        <v>58</v>
      </c>
      <c r="C58" s="157" t="s">
        <v>5</v>
      </c>
      <c r="D58" s="131">
        <f>SUM(D59:D61)</f>
        <v>0</v>
      </c>
      <c r="E58" s="131">
        <f>SUM(E59:E61)</f>
        <v>0</v>
      </c>
      <c r="F58" s="184">
        <f t="shared" si="1"/>
        <v>0</v>
      </c>
      <c r="G58" s="166"/>
    </row>
    <row r="59" spans="1:7" s="49" customFormat="1" ht="21.75" customHeight="1">
      <c r="A59" s="264"/>
      <c r="B59" s="266"/>
      <c r="C59" s="83" t="s">
        <v>57</v>
      </c>
      <c r="D59" s="112">
        <v>0</v>
      </c>
      <c r="E59" s="112">
        <v>0</v>
      </c>
      <c r="F59" s="185">
        <f t="shared" si="1"/>
        <v>0</v>
      </c>
      <c r="G59" s="78"/>
    </row>
    <row r="60" spans="1:7" s="49" customFormat="1" ht="21.75" customHeight="1">
      <c r="A60" s="264"/>
      <c r="B60" s="266"/>
      <c r="C60" s="84" t="s">
        <v>59</v>
      </c>
      <c r="D60" s="112">
        <v>0</v>
      </c>
      <c r="E60" s="112">
        <v>0</v>
      </c>
      <c r="F60" s="185">
        <f t="shared" si="1"/>
        <v>0</v>
      </c>
      <c r="G60" s="76"/>
    </row>
    <row r="61" spans="1:10" s="49" customFormat="1" ht="21.75" customHeight="1" thickBot="1">
      <c r="A61" s="265"/>
      <c r="B61" s="267"/>
      <c r="C61" s="85" t="s">
        <v>60</v>
      </c>
      <c r="D61" s="113">
        <v>0</v>
      </c>
      <c r="E61" s="113">
        <v>0</v>
      </c>
      <c r="F61" s="187">
        <f t="shared" si="1"/>
        <v>0</v>
      </c>
      <c r="G61" s="79"/>
      <c r="I61" s="54"/>
      <c r="J61" s="26"/>
    </row>
    <row r="62" spans="4:7" s="49" customFormat="1" ht="23.25" customHeight="1" thickTop="1">
      <c r="D62" s="55"/>
      <c r="E62" s="55"/>
      <c r="F62" s="56"/>
      <c r="G62" s="57"/>
    </row>
    <row r="77" spans="4:5" ht="11.25">
      <c r="D77" s="47"/>
      <c r="E77" s="47"/>
    </row>
    <row r="78" spans="4:5" ht="11.25">
      <c r="D78" s="47"/>
      <c r="E78" s="47"/>
    </row>
    <row r="79" spans="4:5" ht="11.25">
      <c r="D79" s="47"/>
      <c r="E79" s="47"/>
    </row>
    <row r="80" spans="4:5" ht="11.25">
      <c r="D80" s="47"/>
      <c r="E80" s="47"/>
    </row>
    <row r="81" spans="4:5" ht="11.25">
      <c r="D81" s="47"/>
      <c r="E81" s="47"/>
    </row>
    <row r="82" spans="4:5" ht="11.25">
      <c r="D82" s="47"/>
      <c r="E82" s="47"/>
    </row>
    <row r="83" spans="4:5" ht="11.25">
      <c r="D83" s="47"/>
      <c r="E83" s="47"/>
    </row>
    <row r="84" spans="4:5" ht="11.25">
      <c r="D84" s="47"/>
      <c r="E84" s="47"/>
    </row>
    <row r="85" spans="4:5" ht="11.25">
      <c r="D85" s="47"/>
      <c r="E85" s="47"/>
    </row>
    <row r="86" spans="4:5" ht="11.25">
      <c r="D86" s="47"/>
      <c r="E86" s="47"/>
    </row>
    <row r="87" spans="4:5" ht="11.25">
      <c r="D87" s="47"/>
      <c r="E87" s="47"/>
    </row>
    <row r="88" spans="4:5" ht="11.25">
      <c r="D88" s="47"/>
      <c r="E88" s="47"/>
    </row>
    <row r="89" spans="4:5" ht="11.25">
      <c r="D89" s="47"/>
      <c r="E89" s="47"/>
    </row>
    <row r="90" spans="4:5" ht="11.25">
      <c r="D90" s="47"/>
      <c r="E90" s="47"/>
    </row>
    <row r="91" spans="4:5" ht="11.25">
      <c r="D91" s="47"/>
      <c r="E91" s="47"/>
    </row>
    <row r="92" spans="4:5" ht="11.25">
      <c r="D92" s="47"/>
      <c r="E92" s="47"/>
    </row>
    <row r="93" spans="4:5" ht="11.25">
      <c r="D93" s="47"/>
      <c r="E93" s="47"/>
    </row>
    <row r="94" spans="4:5" ht="11.25">
      <c r="D94" s="47"/>
      <c r="E94" s="47"/>
    </row>
  </sheetData>
  <sheetProtection/>
  <mergeCells count="29">
    <mergeCell ref="A2:C2"/>
    <mergeCell ref="F2:F3"/>
    <mergeCell ref="G2:G3"/>
    <mergeCell ref="B53:C53"/>
    <mergeCell ref="B57:C57"/>
    <mergeCell ref="E2:E3"/>
    <mergeCell ref="D2:D3"/>
    <mergeCell ref="B28:B31"/>
    <mergeCell ref="B33:B45"/>
    <mergeCell ref="B47:B48"/>
    <mergeCell ref="A4:C4"/>
    <mergeCell ref="B5:C5"/>
    <mergeCell ref="B27:C27"/>
    <mergeCell ref="B32:C32"/>
    <mergeCell ref="B46:C46"/>
    <mergeCell ref="B49:C49"/>
    <mergeCell ref="B6:B13"/>
    <mergeCell ref="B14:B17"/>
    <mergeCell ref="B18:B26"/>
    <mergeCell ref="A32:A45"/>
    <mergeCell ref="A27:A31"/>
    <mergeCell ref="A5:A26"/>
    <mergeCell ref="B50:B52"/>
    <mergeCell ref="B54:B56"/>
    <mergeCell ref="A57:A61"/>
    <mergeCell ref="A53:A56"/>
    <mergeCell ref="A49:A52"/>
    <mergeCell ref="A46:A48"/>
    <mergeCell ref="B58:B61"/>
  </mergeCells>
  <printOptions horizontalCentered="1"/>
  <pageMargins left="0.3937007874015748" right="0.3937007874015748" top="0.7874015748031497" bottom="0.2362204724409449" header="0" footer="0.1968503937007874"/>
  <pageSetup fitToHeight="4" fitToWidth="1" horizontalDpi="600" verticalDpi="600" orientation="portrait" paperSize="9" r:id="rId1"/>
  <rowBreaks count="2" manualBreakCount="2">
    <brk id="10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통도사자비원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권원기</dc:creator>
  <cp:keywords/>
  <dc:description/>
  <cp:lastModifiedBy>최종명</cp:lastModifiedBy>
  <cp:lastPrinted>2020-03-31T05:16:24Z</cp:lastPrinted>
  <dcterms:created xsi:type="dcterms:W3CDTF">2002-12-16T00:45:37Z</dcterms:created>
  <dcterms:modified xsi:type="dcterms:W3CDTF">2020-03-31T05:16:32Z</dcterms:modified>
  <cp:category/>
  <cp:version/>
  <cp:contentType/>
  <cp:contentStatus/>
</cp:coreProperties>
</file>